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Projekty\25_15 Oprava chodníku v ulici Žižkova a Československé armády, Přelouč\8. Tisk\C. Soupis prací_neoceněný\"/>
    </mc:Choice>
  </mc:AlternateContent>
  <xr:revisionPtr revIDLastSave="0" documentId="13_ncr:1_{7E259497-4A1C-4432-A2ED-4745933609C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" sheetId="4" r:id="rId1"/>
    <sheet name="010" sheetId="2" r:id="rId2"/>
    <sheet name="SO10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0" i="3" l="1"/>
  <c r="I170" i="3"/>
  <c r="I166" i="3"/>
  <c r="O166" i="3" s="1"/>
  <c r="I162" i="3"/>
  <c r="O162" i="3" s="1"/>
  <c r="I158" i="3"/>
  <c r="O158" i="3" s="1"/>
  <c r="I154" i="3"/>
  <c r="O154" i="3" s="1"/>
  <c r="I150" i="3"/>
  <c r="O150" i="3" s="1"/>
  <c r="O146" i="3"/>
  <c r="I146" i="3"/>
  <c r="I142" i="3"/>
  <c r="O142" i="3" s="1"/>
  <c r="I138" i="3"/>
  <c r="O138" i="3" s="1"/>
  <c r="I134" i="3"/>
  <c r="O134" i="3" s="1"/>
  <c r="I124" i="3"/>
  <c r="I129" i="3"/>
  <c r="O129" i="3" s="1"/>
  <c r="O125" i="3"/>
  <c r="I125" i="3"/>
  <c r="I120" i="3"/>
  <c r="O120" i="3" s="1"/>
  <c r="I116" i="3"/>
  <c r="O116" i="3" s="1"/>
  <c r="I112" i="3"/>
  <c r="O112" i="3" s="1"/>
  <c r="O108" i="3"/>
  <c r="I108" i="3"/>
  <c r="I104" i="3"/>
  <c r="O104" i="3" s="1"/>
  <c r="I100" i="3"/>
  <c r="O100" i="3" s="1"/>
  <c r="I94" i="3"/>
  <c r="O95" i="3"/>
  <c r="I95" i="3"/>
  <c r="I21" i="3"/>
  <c r="I90" i="3"/>
  <c r="O90" i="3" s="1"/>
  <c r="O86" i="3"/>
  <c r="I86" i="3"/>
  <c r="I82" i="3"/>
  <c r="O82" i="3" s="1"/>
  <c r="I78" i="3"/>
  <c r="O78" i="3" s="1"/>
  <c r="I74" i="3"/>
  <c r="O74" i="3" s="1"/>
  <c r="I70" i="3"/>
  <c r="O70" i="3" s="1"/>
  <c r="I66" i="3"/>
  <c r="O66" i="3" s="1"/>
  <c r="O62" i="3"/>
  <c r="I62" i="3"/>
  <c r="I58" i="3"/>
  <c r="O58" i="3" s="1"/>
  <c r="I54" i="3"/>
  <c r="O54" i="3" s="1"/>
  <c r="I50" i="3"/>
  <c r="O50" i="3" s="1"/>
  <c r="I46" i="3"/>
  <c r="O46" i="3" s="1"/>
  <c r="I42" i="3"/>
  <c r="O42" i="3" s="1"/>
  <c r="O38" i="3"/>
  <c r="I38" i="3"/>
  <c r="I34" i="3"/>
  <c r="O34" i="3" s="1"/>
  <c r="I30" i="3"/>
  <c r="O30" i="3" s="1"/>
  <c r="I26" i="3"/>
  <c r="O26" i="3" s="1"/>
  <c r="I22" i="3"/>
  <c r="O22" i="3" s="1"/>
  <c r="I17" i="3"/>
  <c r="I8" i="3" s="1"/>
  <c r="I13" i="3"/>
  <c r="O13" i="3" s="1"/>
  <c r="O9" i="3"/>
  <c r="I9" i="3"/>
  <c r="I8" i="2"/>
  <c r="I3" i="2" s="1"/>
  <c r="C10" i="4" s="1"/>
  <c r="O25" i="2"/>
  <c r="I25" i="2"/>
  <c r="I21" i="2"/>
  <c r="O21" i="2" s="1"/>
  <c r="I17" i="2"/>
  <c r="O17" i="2" s="1"/>
  <c r="I13" i="2"/>
  <c r="O13" i="2" s="1"/>
  <c r="D10" i="4" s="1"/>
  <c r="O9" i="2"/>
  <c r="I9" i="2"/>
  <c r="E10" i="4" l="1"/>
  <c r="I3" i="3"/>
  <c r="C11" i="4" s="1"/>
  <c r="C6" i="4" s="1"/>
  <c r="I99" i="3"/>
  <c r="I133" i="3"/>
  <c r="O17" i="3"/>
  <c r="D11" i="4" s="1"/>
  <c r="E11" i="4" l="1"/>
  <c r="C7" i="4"/>
</calcChain>
</file>

<file path=xl/sharedStrings.xml><?xml version="1.0" encoding="utf-8"?>
<sst xmlns="http://schemas.openxmlformats.org/spreadsheetml/2006/main" count="616" uniqueCount="257">
  <si>
    <t>EstiCon</t>
  </si>
  <si>
    <t xml:space="preserve">Firma: </t>
  </si>
  <si>
    <t>Rekapitulace ceny</t>
  </si>
  <si>
    <t>Stavba: 25_15 - Oprava chodníku v ulici Žižkova a Československé armády, Přelouč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</si>
  <si>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</si>
  <si>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</si>
  <si>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</si>
  <si>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</si>
  <si>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</si>
  <si>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</si>
  <si>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</si>
  <si>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010</t>
  </si>
  <si>
    <t>VEDLEJŠÍ A OSTATNÍ NÁKLADY</t>
  </si>
  <si>
    <t>SO101</t>
  </si>
  <si>
    <t>CHODNÍK</t>
  </si>
  <si>
    <t>Soupis prací objektu</t>
  </si>
  <si>
    <t>S</t>
  </si>
  <si>
    <t>Stavba:</t>
  </si>
  <si>
    <t>25_15</t>
  </si>
  <si>
    <t>Oprava chodníku v ulici Žižkova a Československé armády, Přelouč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</si>
  <si>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</si>
  <si>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</si>
  <si>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</si>
  <si>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</si>
  <si>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</si>
  <si>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</si>
  <si>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</si>
  <si>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</si>
  <si>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</si>
  <si>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</si>
  <si>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</si>
  <si>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</si>
  <si>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</si>
  <si>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</si>
  <si>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</si>
  <si>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</si>
  <si>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</si>
  <si>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</si>
  <si>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</si>
  <si>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</si>
  <si>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</si>
  <si>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2025</t>
  </si>
  <si>
    <t>PP</t>
  </si>
  <si>
    <t>Řízení dopravy po dobu realizace stavby vč. přechodného dopravního značení (dodávka, osazení, pravidelná kontrola, údržba a obnova během realizace stavby, nájem a odstranění) a zajištění jeho povolení (stanovení přechodné úpravy provozu) dle vlastního návrhu v souladu s harmonogramem stavby.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</si>
  <si>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</si>
  <si>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</si>
  <si>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</si>
  <si>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</si>
  <si>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</si>
  <si>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</si>
  <si>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HM</t>
  </si>
  <si>
    <t>- vytyčení stávajících IS
- kopané sondy pro ověření polohy IS (včetně jejich zasypání a uvedení povrchu do původního stavu)
- dočasná ochrana stávajících vedení</t>
  </si>
  <si>
    <t>350/100 = 3,500 [A]</t>
  </si>
  <si>
    <t>Položka zahrnuje:
- veškeré náklady spojené s ochranou inženýrských sítí
Položka nezahrnuje:
- x</t>
  </si>
  <si>
    <t>029114</t>
  </si>
  <si>
    <t>R</t>
  </si>
  <si>
    <t>OSTATNÍ POŽADAVKY - VYTYČENÍ STAVBY</t>
  </si>
  <si>
    <t>dle potřeby zhotovitele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</si>
  <si>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</si>
  <si>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03100</t>
  </si>
  <si>
    <t>ZAŘÍZENÍ STAVENIŠTĚ - ZŘÍZENÍ, PROVOZ, DEMONTÁŽ</t>
  </si>
  <si>
    <t>v rozsahu dle potřeby zhotovitele a platných předpisů (značení a informační tabule, zábrany, lávky, oplocení, WC, ochrana materiálu, úklid staveniště... )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</si>
  <si>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</si>
  <si>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</si>
  <si>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</si>
  <si>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>Veškěré náklady spojené se zajištěním přístupu do okolních nemovitostí a pro 
zajištění bezpečných komunikací v protoru staveniště po celou dobu výstavby.</t>
  </si>
  <si>
    <t>zahrnuje objednatelem povolené náklady na požadovaná zařízení zhotovitele</t>
  </si>
  <si>
    <t>014111</t>
  </si>
  <si>
    <t>POPLATKY ZA SKLÁDKU TYP S-IO (INERTNÍ ODPAD)</t>
  </si>
  <si>
    <t>M3</t>
  </si>
  <si>
    <t>na trvalou skládku</t>
  </si>
  <si>
    <t>Zemina z pol. 12373.A a 13273 na trvalou skládku 39,36+5,618 = 44,978 [A]_x000D_
Zemina z pol. 12373.B na trvalou skládku, PODMÍNĚNÁ POLOŽKA! 83,76 = 83,760 [B]_x000D_
Celkové množství = 128,738</t>
  </si>
  <si>
    <t>zahrnuje veškeré poplatky provozovateli skládky související s uložením odpadu na skládce.</t>
  </si>
  <si>
    <t>014121</t>
  </si>
  <si>
    <t>POPLATKY ZA SKLÁDKU TYP S-OO (OSTATNÍ ODPAD)</t>
  </si>
  <si>
    <t>Přebytek vybouraných kamenitých vrstev z pol. 11332 89,143 = 89,143 [A]</t>
  </si>
  <si>
    <t>Položka zahrnuje:
- veškeré poplatky provozovateli skládky související s uložením odpadu na skládce.
Položka nezahrnuje:
- x</t>
  </si>
  <si>
    <t>02620</t>
  </si>
  <si>
    <t>ZKOUŠENÍ KONSTRUKCÍ A PRACÍ NEZÁVISLOU ZKUŠEBNOU</t>
  </si>
  <si>
    <t>KS</t>
  </si>
  <si>
    <t>Provedení statických zatěžovacích zkoušek pro ověření únosnosti po zhutnění vrstvy nebo zemná pláňě</t>
  </si>
  <si>
    <t>Chodník - na zemní pláni 3 = 3,000 [A]_x000D_
Chodník - na ŠD 3 = 3,000 [B]_x000D_
Vjezdy  - na zemní pláni 3 = 3,000 [C]_x000D_
Vjezdy - na ŠD 3 = 3,000 [D]_x000D_
Celkové množství = 12,000</t>
  </si>
  <si>
    <t>Položka zahrnuje:
- veškeré náklady spojené s objednatelem požadovanými zkouškami
Položka nezahrnuje:
- x</t>
  </si>
  <si>
    <t>1</t>
  </si>
  <si>
    <t>Zemní práce</t>
  </si>
  <si>
    <t>11130</t>
  </si>
  <si>
    <t>SEJMUTÍ DRNU</t>
  </si>
  <si>
    <t>M2</t>
  </si>
  <si>
    <t>odvoz na deponii pro využití na stavbě_x000D_
objem 9,375 m3</t>
  </si>
  <si>
    <t>Sejmutí drnu a ornice v tl. 150 mm 62,5 = 62,500 [A]</t>
  </si>
  <si>
    <t>včetně vodorovné dopravy  a uložení na skládku</t>
  </si>
  <si>
    <t>11315</t>
  </si>
  <si>
    <t>ODSTRANĚNÍ KRYTU ZPEVNĚNÝCH PLOCH Z BETONU</t>
  </si>
  <si>
    <t>vč. odvozu materiálu zhotovitelem (materiál objednatel přenechá zhotoviteli bezplatně k dalšímu využití)</t>
  </si>
  <si>
    <t>0,15*2 = 0,300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</si>
  <si>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</si>
  <si>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</t>
  </si>
  <si>
    <t>ODSTRAN KRYTU ZPEVNĚNÝCH PLOCH Z DLAŽEB KOSTEK</t>
  </si>
  <si>
    <t>vč. odvozu přebytku kostek do areálu TS města Přelouče_x000D_
materiál z vybouraného bet. lože bude odvezen zhotovitelem (materiál objednatel přenechá zhotoviteli bezplatně k dalšímu využití)</t>
  </si>
  <si>
    <t>0,1*71 = 7,100 [A]</t>
  </si>
  <si>
    <t>11318</t>
  </si>
  <si>
    <t>ODSTRANĚNÍ KRYTU ZPEVNĚNÝCH PLOCH Z DLAŽDIC</t>
  </si>
  <si>
    <t>zámková dlažba tl. 60 mm 0,06*9,5 = 0,570 [A]_x000D_
zámková dlažba tl. 80 mm 0,08*40 = 3,200 [B]_x000D_
dlažba 30/30 v tl. 40 mm 0,04*437 = 17,480 [C]_x000D_
Celkové množství = 21,250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</si>
  <si>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</si>
  <si>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</si>
  <si>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</si>
  <si>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vč. odvozu na trvalou skládku</t>
  </si>
  <si>
    <t>Kamenivo z lože a podkladních vrstev stávajících konstrukcí 0,04*12,7+0,15*(9,5+437)+0,2*(40+71)-0,1*(1,4+4) = 89,143 [A]</t>
  </si>
  <si>
    <t>11351</t>
  </si>
  <si>
    <t>ODSTRANĚNÍ ZÁHONOVÝCH OBRUBNÍKŮ</t>
  </si>
  <si>
    <t>M</t>
  </si>
  <si>
    <t>vč. odvozu materiálu zhotovitelem (materiál objednatel přenechá zhotoviteli bezplatně k dalšímu využití)_x000D_
vč. lože</t>
  </si>
  <si>
    <t>obruba šířky 5 cm 1,8 = 1,800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</si>
  <si>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</si>
  <si>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11355</t>
  </si>
  <si>
    <t>ODSTRANĚNÍ OBRUB Z DLAŽEBNÍCH KOSTEK JEDNODUCHÝCH</t>
  </si>
  <si>
    <t>vč. odvozu přebytku kostek do areálu TS města Přelouče_x000D_
materiál z vybouraného lože bude odvezen zhotovitelem (materiál objednatel přenechá zhotoviteli bezplatně k dalšímu využití)</t>
  </si>
  <si>
    <t>Kamenná kostka velká 98,5 = 98,500 [A]</t>
  </si>
  <si>
    <t>12373</t>
  </si>
  <si>
    <t>A</t>
  </si>
  <si>
    <t>ODKOP PRO SPOD STAVBU SILNIC A ŽELEZNIC TŘ. I</t>
  </si>
  <si>
    <t>vč. odvozu materiálu na trvalou skládku</t>
  </si>
  <si>
    <t>0,04*(7+9,5)+0,06*(24+69,5+3+20,5+41,5+5,5+28+15+48+5+14,5+30+1,5+34+22+52)+0,07*(7+6,5+11,5+13+6+5+6+5,5+5,5)+0,09*(8+12)+0,2*(1,5+2+1+11,5+0,5+1+2+1+1,5+2)+0,22*(12) = 39,360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</si>
  <si>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</si>
  <si>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B</t>
  </si>
  <si>
    <t>PODMÍNĚNÁ POLOŽKA!
lokální sanace v případě neúnosného podkladu_x000D_
vč. odvozu materiálu na trvalou skládku</t>
  </si>
  <si>
    <t>Konstrukce č.1 - chodník, tl. 150 mm 0,15*(437,5) = 65,625 [A]_x000D_
Konstrukce č.2 - vjezd, tl. 150 mm 0,15*(90,5+30,4) = 18,135 [B]_x000D_
Celkové množství = 83,760</t>
  </si>
  <si>
    <t>12573</t>
  </si>
  <si>
    <t>VYKOPÁVKY ZE ZEMNÍKŮ A SKLÁDEK TŘ. I</t>
  </si>
  <si>
    <t>Drn a ornice z deponie pro pol. 18230 9,375 = 9,375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</si>
  <si>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</si>
  <si>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</si>
  <si>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</si>
  <si>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Dočištění rýhy pro záhonové obruby 0,4*0,1*(77) = 3,080 [A]_x000D_
Dočištění rýhy pro silniční obruby 0,5*0,1*(50,76) = 2,538 [B]_x000D_
Celkové množství = 5,618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</si>
  <si>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</si>
  <si>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</si>
  <si>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</si>
  <si>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Drn a ornice z pol. 11130 na deponii 9,375 = 9,375 [A]_x000D_
Zemina z pol. 12373.A a 13273 na trvalou skládku 39,36+5,618 = 44,978 [B]_x000D_
Zemina z pol. 12373.B na trvalou skládku, PODMÍNĚNÁ POLOŽKA! 83,76 = 83,760 [C]_x000D_
Celkové množství = 138,113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</si>
  <si>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</si>
  <si>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</si>
  <si>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</si>
  <si>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Urovnání a přehutnění i u konstrukcí oprav (bez zemní pláně)</t>
  </si>
  <si>
    <t>Konstrukce č.1 - chodník 437,5 = 437,500 [A]_x000D_
Konstrukce č.2 - vjezd 90,5+30,4 = 120,900 [B]_x000D_
Dočištění rýhy pro obruby 0,4*77+0,5*50,76 = 56,180 [C]_x000D_
Celkové množství = 614,580</t>
  </si>
  <si>
    <t>položka zahrnuje úpravu pláně včetně vyrovnání výškových rozdílů. Míru zhutnění určuje projekt.</t>
  </si>
  <si>
    <t>18230</t>
  </si>
  <si>
    <t>ROZPROSTŘENÍ ORNICE V ROVINĚ</t>
  </si>
  <si>
    <t>materiál z deponie</t>
  </si>
  <si>
    <t>Pro zatravnění v tl. 0,15 m: 0,15*(62,5) = 9,375 [A]</t>
  </si>
  <si>
    <t>položka zahrnuje:
nutné přemístění ornice z dočasných skládek vzdálených do 50m
rozprostření ornice v předepsané tloušťce v rovině a ve svahu do 1:5</t>
  </si>
  <si>
    <t>18230A</t>
  </si>
  <si>
    <t>ROZPROSTŘENÍ NAKUPOVANÉ ORNICE V ROVINĚ</t>
  </si>
  <si>
    <t>chybějící materiál</t>
  </si>
  <si>
    <t>Pro zatravnění v tl. 0,15 m: 0,15*(74-62,5) = 1,725 [A]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</si>
  <si>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</si>
  <si>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</si>
  <si>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</si>
  <si>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74 = 74,000 [A]</t>
  </si>
  <si>
    <t>Zahrnuje dodání předepsané travní směsi, její výsev na ornici, zalévání, první pokosení, to vše bez ohledu na sklon terénu</t>
  </si>
  <si>
    <t>18481</t>
  </si>
  <si>
    <t>OCHRANA STROMŮ BEDNĚNÍM</t>
  </si>
  <si>
    <t>výška 3 m</t>
  </si>
  <si>
    <t>3 ks 3*(4*1,5)*3 = 54,000 [A]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</si>
  <si>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</si>
  <si>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</si>
  <si>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</si>
  <si>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Ornice na deponii 9,375 = 9,375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</si>
  <si>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</si>
  <si>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</si>
  <si>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</si>
  <si>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28999</t>
  </si>
  <si>
    <t>OPLÁŠTĚNÍ (ZPEVNĚNÍ) Z FÓLIE</t>
  </si>
  <si>
    <t>pruh v šířce 25 cm
300 g/m2</t>
  </si>
  <si>
    <t>Nopová fólie pro ochranu stávajících budov a podezdívek 0,25*(12,3+34+2+11+2,3+2+14,5+9+10,5+14+24+2+9+8+10+2+17+0,5+0,5+10,5+3+4+6,5+25) = 58,400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</si>
  <si>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</si>
  <si>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</si>
  <si>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</si>
  <si>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56330</t>
  </si>
  <si>
    <t>VOZOVKOVÉ VRSTVY ZE ŠTĚRKODRTI</t>
  </si>
  <si>
    <t>ŠDa frakce 0/63</t>
  </si>
  <si>
    <t>Konstrukce č.1 - chodník, tl. 150 mm 0,15*(437,5) = 65,625 [A]_x000D_
Konstrukce č.2 - vjezd, tl. 250 mm 0,25*(90,5+30,4) = 30,225 [B]_x000D_
Celkové množství = 95,850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</si>
  <si>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</si>
  <si>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PODMÍNĚNÁ POLOŽKA!
lokální sanace v případě neúnosného podkladu
ŠDb frakce 0/63</t>
  </si>
  <si>
    <t>582614</t>
  </si>
  <si>
    <t>KRYTY Z BETON DLAŽDIC SE ZÁMKEM BAREV TL 60MM DO LOŽE Z KAM</t>
  </si>
  <si>
    <t>zámková dlažba ŽLUTÁ
tvar obdélník 10x20 cm v tl. 60 mm
vč. lože z kameniva fr. 4/8 v tl. 40 mm</t>
  </si>
  <si>
    <t>Konstrukce č.1 - chodník 116+165+156,5 = 437,500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</si>
  <si>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</si>
  <si>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</si>
  <si>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</si>
  <si>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>zámková dlažba ŽLUTÁ
tvar obdélník 10x20 cm v tl. 80 mm
vč. lože z kameniva fr. 4/8 v tl. 40 mm</t>
  </si>
  <si>
    <t>Konstrukce č.2 - vjezdy 17,5+41,5+31,5 = 90,500 [A]</t>
  </si>
  <si>
    <t>58261B</t>
  </si>
  <si>
    <t>KRYTY Z BETON DLAŽDIC SE ZÁMKEM BAREV RELIÉF TL 80MM DO LOŽE Z KAM</t>
  </si>
  <si>
    <t>zámková dlažba červená reliéfní bublinka
tvar obdélník 10x20 cm  v tl. 80 mm_x000D_
vč. lože z kameniva fr. 4/8 v tl. 40 mm</t>
  </si>
  <si>
    <t>Konstrukce č.2 - vjezdy, varovné pásy 6,6+9,8+14 = 30,400 [A]</t>
  </si>
  <si>
    <t>587206</t>
  </si>
  <si>
    <t>PŘEDLÁŽDĚNÍ KRYTU Z BETONOVÝCH DLAŽDIC SE ZÁMKEM</t>
  </si>
  <si>
    <t>původní dlažba_x000D_
vč. lože z kameniva fr. 4/8 v tl. 40 mm</t>
  </si>
  <si>
    <t>Pruh š. 0,50 m v napojení 2+9+1,7 = 12,700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</si>
  <si>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</si>
  <si>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</si>
  <si>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</si>
  <si>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89921</t>
  </si>
  <si>
    <t>VÝŠKOVÁ ÚPRAVA POKLOPŮ</t>
  </si>
  <si>
    <t>KUS</t>
  </si>
  <si>
    <t>Kanalizace P1-2 2 = 2,000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</si>
  <si>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</si>
  <si>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</si>
  <si>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</si>
  <si>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Vodovod 4 = 4,000 [A]_x000D_
Plynovod 4 = 4,000 [B]_x000D_
Celkové množství = 8,000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</si>
  <si>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</si>
  <si>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</si>
  <si>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</si>
  <si>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914122</t>
  </si>
  <si>
    <t>DOPRAVNÍ ZNAČKY ZÁKLADNÍ VELIKOSTI OCELOVÉ FÓLIE TŘ 1 - MONTÁŽ S PŘEMÍSTĚNÍM</t>
  </si>
  <si>
    <t>z deponie na původní místo, případně posun dle výkresové části PD</t>
  </si>
  <si>
    <t>P6, B24a+E13, P2 1+2+1 = 4,000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</si>
  <si>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</si>
  <si>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</si>
  <si>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</si>
  <si>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uložení na deponii zhotovitele po dobu stavby</t>
  </si>
  <si>
    <t>Položka zahrnuje odstranění, demontáž a odklizení materiálu s odvozem na předepsané místo</t>
  </si>
  <si>
    <t>914922</t>
  </si>
  <si>
    <t>SLOUPKY A STOJKY DZ Z OCEL TRUBEK DO PATKY MONTÁŽ S PŘESUNEM</t>
  </si>
  <si>
    <t>P6, B24a+E13, P2 1+1+1 = 3,000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</si>
  <si>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</si>
  <si>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</si>
  <si>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</si>
  <si>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Položka zahrnuje:
- odstranění, demontáž a odklizení materiálu s odvozem na předepsané místo
Položka nezahrnuje:
- x</t>
  </si>
  <si>
    <t>915401</t>
  </si>
  <si>
    <t>VODOROVNÉ DOPRAVNÍ ZNAČENÍ BETON PREFABRIK - DODÁVKA A POKLÁDKA</t>
  </si>
  <si>
    <t>25x10x50 cm BÍLÉ osazené do betonového lože C20/25nXF3_x000D_
vč. zaspárování cementovou maltou MC25XF4</t>
  </si>
  <si>
    <t>betonový vodící proužek - rezerva 20 m 0,25*20 = 5,000 [A]</t>
  </si>
  <si>
    <t>Položka zahrnuje:
- dodávku betonových prefabrikátů
- jejich osazení do předepsaného lože
Položka nezahrnuje:
- x</t>
  </si>
  <si>
    <t>915402</t>
  </si>
  <si>
    <t>VODOR DOPRAV ZNAČ BETON PREFABRIK - ODSTRANĚNÍ</t>
  </si>
  <si>
    <t>betonový vodící proužek 0,25*(20) = 5,000 [A]</t>
  </si>
  <si>
    <t>zahrnuje odstranění a odklizení vybouraného materiálu s odvozem na skládku</t>
  </si>
  <si>
    <t>917212</t>
  </si>
  <si>
    <t>ZÁHONOVÉ OBRUBY Z BETONOVÝCH OBRUBNÍKŮ ŠÍŘ 80MM</t>
  </si>
  <si>
    <t>obruby 8x25x100 osazené do betonového lože C20/25nXF3</t>
  </si>
  <si>
    <t>77 = 77,000 [A]</t>
  </si>
  <si>
    <t>Položka zahrnuje:_x000D_
dodání a pokládku betonových obrubníků o rozměrech předepsaných zadávací dokumentací_x000D_
betonové lože i boční betonovou opěrku.</t>
  </si>
  <si>
    <t>91782</t>
  </si>
  <si>
    <t>VÝŠKOVÁ ÚPRAVA OBRUBNÍKŮ KAMENNÝCH</t>
  </si>
  <si>
    <t>Kamenné obruby šířky OP3 cm budou nově osazené do betonového lože C20/25nXF3 s opěrou_x000D_
vč. zaspárování cementovou maltou MC25XF4_x000D_
v případě nedostatku vhodných obrub budou na stavbu dovezeny obruby z areálu TS města Přelouč_x000D_
materiál z vybouraného lože bude odvezen zhotovitelem (materiál objednatel přenechá zhotoviteli bezplatně k dalšímu využití)</t>
  </si>
  <si>
    <t>dle situačního výkresu 1,2+9,16+1,2+2,7+1,2+8,2+1,2+1,2+3,5+1,2 = 30,760 [A]_x000D_
rezerva 20 m 20 = 20,000 [B]_x000D_
Celkové množství = 50,760</t>
  </si>
  <si>
    <t>Položka zahrnuje:
- vytrhání, očištění, manipulaci
- nové betonové lože a osazení. 
Položka nezahrnuje:
- nutné doplnění novými obrubami se uvede v položkách 9172 až 9177</t>
  </si>
  <si>
    <t>919133</t>
  </si>
  <si>
    <t>ŘEZÁNÍ BETONOVÝCH KONSTRUKCÍ TL DO 150MM</t>
  </si>
  <si>
    <t>Zaříznutí betonu u žlabu v úseku B, před č.p. 813 5,5 = 5,500 [A]</t>
  </si>
  <si>
    <t>Položka zahrnuje:
- řezání betonových konstrukcí bez ohledu na tloušťku
- spotřeba vody
Položka nezahrnuje:
- x</t>
  </si>
  <si>
    <t>97617</t>
  </si>
  <si>
    <t>VYBOURÁNÍ DROBNÝCH PŘEDMĚTŮ KOVOVÝCH</t>
  </si>
  <si>
    <t>vč. odvozu na trvalou skládku a poplatku za skládku</t>
  </si>
  <si>
    <t>Nájezd u převýšené obruby v úseku C, u č.p. 811 1 = 1,000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</si>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</sst>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SUM(C10:C11)</f>
        <v>0</v>
      </c>
      <c r="D6" s="3"/>
      <c r="E6" s="3"/>
    </row>
    <row r="7" spans="1:5" x14ac:dyDescent="0.25">
      <c r="A7" s="3"/>
      <c r="B7" s="5" t="s">
        <v>5</v>
      </c>
      <c r="C7" s="6">
        <f>SUM(E10:E11)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'010'!I3</f>
        <v>0</v>
      </c>
      <c r="D10" s="9">
        <f>SUMIFS('010'!O:O,'010'!A:A,"P")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'SO101'!I3</f>
        <v>0</v>
      </c>
      <c r="D11" s="9">
        <f>SUMIFS('SO101'!O:O,'SO101'!A:A,"P")</f>
        <v>0</v>
      </c>
      <c r="E11" s="9">
        <f>C11+D11</f>
        <v>0</v>
      </c>
    </row>
  </sheetData>
  <mergeCells count="2">
    <mergeCell ref="B2:B3"/>
    <mergeCell ref="B4:E4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15</v>
      </c>
      <c r="F2" s="3"/>
      <c r="G2" s="3"/>
      <c r="H2" s="3"/>
      <c r="I2" s="3"/>
      <c r="J2" s="15"/>
    </row>
    <row r="3" spans="1:16" ht="30" x14ac:dyDescent="0.25">
      <c r="A3" s="3" t="s">
        <v>16</v>
      </c>
      <c r="B3" s="16" t="s">
        <v>17</v>
      </c>
      <c r="C3" s="46" t="s">
        <v>18</v>
      </c>
      <c r="D3" s="47"/>
      <c r="E3" s="17" t="s">
        <v>19</v>
      </c>
      <c r="F3" s="3"/>
      <c r="G3" s="3"/>
      <c r="H3" s="18" t="s">
        <v>11</v>
      </c>
      <c r="I3" s="19">
        <f>SUMIFS(I8:I28,A8:A28,"SD")</f>
        <v>0</v>
      </c>
      <c r="J3" s="15"/>
      <c r="O3">
        <v>0</v>
      </c>
      <c r="P3">
        <v>2</v>
      </c>
    </row>
    <row r="4" spans="1:16" x14ac:dyDescent="0.25">
      <c r="A4" s="3" t="s">
        <v>20</v>
      </c>
      <c r="B4" s="16" t="s">
        <v>21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22</v>
      </c>
      <c r="B5" s="49" t="s">
        <v>23</v>
      </c>
      <c r="C5" s="50" t="s">
        <v>24</v>
      </c>
      <c r="D5" s="50" t="s">
        <v>25</v>
      </c>
      <c r="E5" s="50" t="s">
        <v>26</v>
      </c>
      <c r="F5" s="50" t="s">
        <v>27</v>
      </c>
      <c r="G5" s="50" t="s">
        <v>28</v>
      </c>
      <c r="H5" s="50" t="s">
        <v>29</v>
      </c>
      <c r="I5" s="50"/>
      <c r="J5" s="51" t="s">
        <v>30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31</v>
      </c>
      <c r="I6" s="7" t="s">
        <v>32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33</v>
      </c>
      <c r="B8" s="25"/>
      <c r="C8" s="26" t="s">
        <v>34</v>
      </c>
      <c r="D8" s="27"/>
      <c r="E8" s="24" t="s">
        <v>35</v>
      </c>
      <c r="F8" s="27"/>
      <c r="G8" s="27"/>
      <c r="H8" s="27"/>
      <c r="I8" s="28">
        <f>SUMIFS(I9:I28,A9:A28,"P")</f>
        <v>0</v>
      </c>
      <c r="J8" s="29"/>
    </row>
    <row r="9" spans="1:16" x14ac:dyDescent="0.25">
      <c r="A9" s="30" t="s">
        <v>36</v>
      </c>
      <c r="B9" s="30">
        <v>1</v>
      </c>
      <c r="C9" s="31" t="s">
        <v>37</v>
      </c>
      <c r="D9" s="30" t="s">
        <v>38</v>
      </c>
      <c r="E9" s="32" t="s">
        <v>39</v>
      </c>
      <c r="F9" s="33" t="s">
        <v>40</v>
      </c>
      <c r="G9" s="34">
        <v>1</v>
      </c>
      <c r="H9" s="35">
        <v>0</v>
      </c>
      <c r="I9" s="35">
        <f>ROUND(G9*H9,P4)</f>
        <v>0</v>
      </c>
      <c r="J9" s="33" t="s">
        <v>41</v>
      </c>
      <c r="O9" s="36">
        <f>I9*0.21</f>
        <v>0</v>
      </c>
      <c r="P9">
        <v>3</v>
      </c>
    </row>
    <row r="10" spans="1:16" ht="75" x14ac:dyDescent="0.25">
      <c r="A10" s="30" t="s">
        <v>42</v>
      </c>
      <c r="B10" s="37"/>
      <c r="E10" s="32" t="s">
        <v>43</v>
      </c>
      <c r="J10" s="38"/>
    </row>
    <row r="11" spans="1:16" x14ac:dyDescent="0.25">
      <c r="A11" s="30" t="s">
        <v>44</v>
      </c>
      <c r="B11" s="37"/>
      <c r="E11" s="39" t="s">
        <v>45</v>
      </c>
      <c r="J11" s="38"/>
    </row>
    <row r="12" spans="1:16" ht="30" x14ac:dyDescent="0.25">
      <c r="A12" s="30" t="s">
        <v>46</v>
      </c>
      <c r="B12" s="37"/>
      <c r="E12" s="32" t="s">
        <v>47</v>
      </c>
      <c r="J12" s="38"/>
    </row>
    <row r="13" spans="1:16" x14ac:dyDescent="0.25">
      <c r="A13" s="30" t="s">
        <v>36</v>
      </c>
      <c r="B13" s="30">
        <v>2</v>
      </c>
      <c r="C13" s="31" t="s">
        <v>48</v>
      </c>
      <c r="D13" s="30" t="s">
        <v>38</v>
      </c>
      <c r="E13" s="32" t="s">
        <v>49</v>
      </c>
      <c r="F13" s="33" t="s">
        <v>50</v>
      </c>
      <c r="G13" s="34">
        <v>3.5</v>
      </c>
      <c r="H13" s="35">
        <v>0</v>
      </c>
      <c r="I13" s="35">
        <f>ROUND(G13*H13,P4)</f>
        <v>0</v>
      </c>
      <c r="J13" s="33" t="s">
        <v>41</v>
      </c>
      <c r="O13" s="36">
        <f>I13*0.21</f>
        <v>0</v>
      </c>
      <c r="P13">
        <v>3</v>
      </c>
    </row>
    <row r="14" spans="1:16" ht="60" x14ac:dyDescent="0.25">
      <c r="A14" s="30" t="s">
        <v>42</v>
      </c>
      <c r="B14" s="37"/>
      <c r="E14" s="32" t="s">
        <v>51</v>
      </c>
      <c r="J14" s="38"/>
    </row>
    <row r="15" spans="1:16" x14ac:dyDescent="0.25">
      <c r="A15" s="30" t="s">
        <v>44</v>
      </c>
      <c r="B15" s="37"/>
      <c r="E15" s="39" t="s">
        <v>52</v>
      </c>
      <c r="J15" s="38"/>
    </row>
    <row r="16" spans="1:16" ht="60" x14ac:dyDescent="0.25">
      <c r="A16" s="30" t="s">
        <v>46</v>
      </c>
      <c r="B16" s="37"/>
      <c r="E16" s="32" t="s">
        <v>53</v>
      </c>
      <c r="J16" s="38"/>
    </row>
    <row r="17" spans="1:16" x14ac:dyDescent="0.25">
      <c r="A17" s="30" t="s">
        <v>36</v>
      </c>
      <c r="B17" s="30">
        <v>3</v>
      </c>
      <c r="C17" s="31" t="s">
        <v>54</v>
      </c>
      <c r="D17" s="30" t="s">
        <v>55</v>
      </c>
      <c r="E17" s="32" t="s">
        <v>56</v>
      </c>
      <c r="F17" s="33" t="s">
        <v>50</v>
      </c>
      <c r="G17" s="34">
        <v>3.5</v>
      </c>
      <c r="H17" s="35">
        <v>0</v>
      </c>
      <c r="I17" s="35">
        <f>ROUND(G17*H17,P4)</f>
        <v>0</v>
      </c>
      <c r="J17" s="33" t="s">
        <v>41</v>
      </c>
      <c r="O17" s="36">
        <f>I17*0.21</f>
        <v>0</v>
      </c>
      <c r="P17">
        <v>3</v>
      </c>
    </row>
    <row r="18" spans="1:16" x14ac:dyDescent="0.25">
      <c r="A18" s="30" t="s">
        <v>42</v>
      </c>
      <c r="B18" s="37"/>
      <c r="E18" s="32" t="s">
        <v>57</v>
      </c>
      <c r="J18" s="38"/>
    </row>
    <row r="19" spans="1:16" x14ac:dyDescent="0.25">
      <c r="A19" s="30" t="s">
        <v>44</v>
      </c>
      <c r="B19" s="37"/>
      <c r="E19" s="39" t="s">
        <v>52</v>
      </c>
      <c r="J19" s="38"/>
    </row>
    <row r="20" spans="1:16" ht="105" x14ac:dyDescent="0.25">
      <c r="A20" s="30" t="s">
        <v>46</v>
      </c>
      <c r="B20" s="37"/>
      <c r="E20" s="32" t="s">
        <v>58</v>
      </c>
      <c r="J20" s="38"/>
    </row>
    <row r="21" spans="1:16" x14ac:dyDescent="0.25">
      <c r="A21" s="30" t="s">
        <v>36</v>
      </c>
      <c r="B21" s="30">
        <v>4</v>
      </c>
      <c r="C21" s="31" t="s">
        <v>59</v>
      </c>
      <c r="D21" s="30" t="s">
        <v>38</v>
      </c>
      <c r="E21" s="32" t="s">
        <v>60</v>
      </c>
      <c r="F21" s="33" t="s">
        <v>40</v>
      </c>
      <c r="G21" s="34">
        <v>1</v>
      </c>
      <c r="H21" s="35">
        <v>0</v>
      </c>
      <c r="I21" s="35">
        <f>ROUND(G21*H21,P4)</f>
        <v>0</v>
      </c>
      <c r="J21" s="33" t="s">
        <v>41</v>
      </c>
      <c r="O21" s="36">
        <f>I21*0.21</f>
        <v>0</v>
      </c>
      <c r="P21">
        <v>3</v>
      </c>
    </row>
    <row r="22" spans="1:16" ht="45" x14ac:dyDescent="0.25">
      <c r="A22" s="30" t="s">
        <v>42</v>
      </c>
      <c r="B22" s="37"/>
      <c r="E22" s="32" t="s">
        <v>61</v>
      </c>
      <c r="J22" s="38"/>
    </row>
    <row r="23" spans="1:16" x14ac:dyDescent="0.25">
      <c r="A23" s="30" t="s">
        <v>44</v>
      </c>
      <c r="B23" s="37"/>
      <c r="E23" s="39" t="s">
        <v>45</v>
      </c>
      <c r="J23" s="38"/>
    </row>
    <row r="24" spans="1:16" ht="30" x14ac:dyDescent="0.25">
      <c r="A24" s="30" t="s">
        <v>46</v>
      </c>
      <c r="B24" s="37"/>
      <c r="E24" s="32" t="s">
        <v>62</v>
      </c>
      <c r="J24" s="38"/>
    </row>
    <row r="25" spans="1:16" x14ac:dyDescent="0.25">
      <c r="A25" s="30" t="s">
        <v>36</v>
      </c>
      <c r="B25" s="30">
        <v>5</v>
      </c>
      <c r="C25" s="31" t="s">
        <v>63</v>
      </c>
      <c r="D25" s="30"/>
      <c r="E25" s="32" t="s">
        <v>64</v>
      </c>
      <c r="F25" s="33" t="s">
        <v>40</v>
      </c>
      <c r="G25" s="34">
        <v>1</v>
      </c>
      <c r="H25" s="35">
        <v>0</v>
      </c>
      <c r="I25" s="35">
        <f>ROUND(G25*H25,P4)</f>
        <v>0</v>
      </c>
      <c r="J25" s="33" t="s">
        <v>41</v>
      </c>
      <c r="O25" s="36">
        <f>I25*0.21</f>
        <v>0</v>
      </c>
      <c r="P25">
        <v>3</v>
      </c>
    </row>
    <row r="26" spans="1:16" ht="60" x14ac:dyDescent="0.25">
      <c r="A26" s="30" t="s">
        <v>42</v>
      </c>
      <c r="B26" s="37"/>
      <c r="E26" s="32" t="s">
        <v>65</v>
      </c>
      <c r="J26" s="38"/>
    </row>
    <row r="27" spans="1:16" x14ac:dyDescent="0.25">
      <c r="A27" s="30" t="s">
        <v>44</v>
      </c>
      <c r="B27" s="37"/>
      <c r="E27" s="39" t="s">
        <v>45</v>
      </c>
      <c r="J27" s="38"/>
    </row>
    <row r="28" spans="1:16" ht="30" x14ac:dyDescent="0.25">
      <c r="A28" s="30" t="s">
        <v>46</v>
      </c>
      <c r="B28" s="40"/>
      <c r="C28" s="41"/>
      <c r="D28" s="41"/>
      <c r="E28" s="32" t="s">
        <v>66</v>
      </c>
      <c r="F28" s="41"/>
      <c r="G28" s="41"/>
      <c r="H28" s="41"/>
      <c r="I28" s="41"/>
      <c r="J28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7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15</v>
      </c>
      <c r="F2" s="3"/>
      <c r="G2" s="3"/>
      <c r="H2" s="3"/>
      <c r="I2" s="3"/>
      <c r="J2" s="15"/>
    </row>
    <row r="3" spans="1:16" ht="30" x14ac:dyDescent="0.25">
      <c r="A3" s="3" t="s">
        <v>16</v>
      </c>
      <c r="B3" s="16" t="s">
        <v>17</v>
      </c>
      <c r="C3" s="46" t="s">
        <v>18</v>
      </c>
      <c r="D3" s="47"/>
      <c r="E3" s="17" t="s">
        <v>19</v>
      </c>
      <c r="F3" s="3"/>
      <c r="G3" s="3"/>
      <c r="H3" s="18" t="s">
        <v>13</v>
      </c>
      <c r="I3" s="19">
        <f>SUMIFS(I8:I173,A8:A173,"SD")</f>
        <v>0</v>
      </c>
      <c r="J3" s="15"/>
      <c r="O3">
        <v>0</v>
      </c>
      <c r="P3">
        <v>2</v>
      </c>
    </row>
    <row r="4" spans="1:16" x14ac:dyDescent="0.25">
      <c r="A4" s="3" t="s">
        <v>20</v>
      </c>
      <c r="B4" s="16" t="s">
        <v>21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22</v>
      </c>
      <c r="B5" s="49" t="s">
        <v>23</v>
      </c>
      <c r="C5" s="50" t="s">
        <v>24</v>
      </c>
      <c r="D5" s="50" t="s">
        <v>25</v>
      </c>
      <c r="E5" s="50" t="s">
        <v>26</v>
      </c>
      <c r="F5" s="50" t="s">
        <v>27</v>
      </c>
      <c r="G5" s="50" t="s">
        <v>28</v>
      </c>
      <c r="H5" s="50" t="s">
        <v>29</v>
      </c>
      <c r="I5" s="50"/>
      <c r="J5" s="51" t="s">
        <v>30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31</v>
      </c>
      <c r="I6" s="7" t="s">
        <v>32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33</v>
      </c>
      <c r="B8" s="25"/>
      <c r="C8" s="26" t="s">
        <v>34</v>
      </c>
      <c r="D8" s="27"/>
      <c r="E8" s="24" t="s">
        <v>35</v>
      </c>
      <c r="F8" s="27"/>
      <c r="G8" s="27"/>
      <c r="H8" s="27"/>
      <c r="I8" s="28">
        <f>SUMIFS(I9:I20,A9:A20,"P")</f>
        <v>0</v>
      </c>
      <c r="J8" s="29"/>
    </row>
    <row r="9" spans="1:16" x14ac:dyDescent="0.25">
      <c r="A9" s="30" t="s">
        <v>36</v>
      </c>
      <c r="B9" s="30">
        <v>1</v>
      </c>
      <c r="C9" s="31" t="s">
        <v>67</v>
      </c>
      <c r="D9" s="30" t="s">
        <v>38</v>
      </c>
      <c r="E9" s="32" t="s">
        <v>68</v>
      </c>
      <c r="F9" s="33" t="s">
        <v>69</v>
      </c>
      <c r="G9" s="34">
        <v>128.738</v>
      </c>
      <c r="H9" s="35">
        <v>0</v>
      </c>
      <c r="I9" s="35">
        <f>ROUND(G9*H9,P4)</f>
        <v>0</v>
      </c>
      <c r="J9" s="33" t="s">
        <v>41</v>
      </c>
      <c r="O9" s="36">
        <f>I9*0.21</f>
        <v>0</v>
      </c>
      <c r="P9">
        <v>3</v>
      </c>
    </row>
    <row r="10" spans="1:16" x14ac:dyDescent="0.25">
      <c r="A10" s="30" t="s">
        <v>42</v>
      </c>
      <c r="B10" s="37"/>
      <c r="E10" s="32" t="s">
        <v>70</v>
      </c>
      <c r="J10" s="38"/>
    </row>
    <row r="11" spans="1:16" ht="75" x14ac:dyDescent="0.25">
      <c r="A11" s="30" t="s">
        <v>44</v>
      </c>
      <c r="B11" s="37"/>
      <c r="E11" s="39" t="s">
        <v>71</v>
      </c>
      <c r="J11" s="38"/>
    </row>
    <row r="12" spans="1:16" ht="30" x14ac:dyDescent="0.25">
      <c r="A12" s="30" t="s">
        <v>46</v>
      </c>
      <c r="B12" s="37"/>
      <c r="E12" s="32" t="s">
        <v>72</v>
      </c>
      <c r="J12" s="38"/>
    </row>
    <row r="13" spans="1:16" x14ac:dyDescent="0.25">
      <c r="A13" s="30" t="s">
        <v>36</v>
      </c>
      <c r="B13" s="30">
        <v>2</v>
      </c>
      <c r="C13" s="31" t="s">
        <v>73</v>
      </c>
      <c r="D13" s="30" t="s">
        <v>38</v>
      </c>
      <c r="E13" s="32" t="s">
        <v>74</v>
      </c>
      <c r="F13" s="33" t="s">
        <v>69</v>
      </c>
      <c r="G13" s="34">
        <v>89.143000000000001</v>
      </c>
      <c r="H13" s="35">
        <v>0</v>
      </c>
      <c r="I13" s="35">
        <f>ROUND(G13*H13,P4)</f>
        <v>0</v>
      </c>
      <c r="J13" s="33" t="s">
        <v>41</v>
      </c>
      <c r="O13" s="36">
        <f>I13*0.21</f>
        <v>0</v>
      </c>
      <c r="P13">
        <v>3</v>
      </c>
    </row>
    <row r="14" spans="1:16" x14ac:dyDescent="0.25">
      <c r="A14" s="30" t="s">
        <v>42</v>
      </c>
      <c r="B14" s="37"/>
      <c r="E14" s="43" t="s">
        <v>38</v>
      </c>
      <c r="J14" s="38"/>
    </row>
    <row r="15" spans="1:16" ht="30" x14ac:dyDescent="0.25">
      <c r="A15" s="30" t="s">
        <v>44</v>
      </c>
      <c r="B15" s="37"/>
      <c r="E15" s="39" t="s">
        <v>75</v>
      </c>
      <c r="J15" s="38"/>
    </row>
    <row r="16" spans="1:16" ht="75" x14ac:dyDescent="0.25">
      <c r="A16" s="30" t="s">
        <v>46</v>
      </c>
      <c r="B16" s="37"/>
      <c r="E16" s="32" t="s">
        <v>76</v>
      </c>
      <c r="J16" s="38"/>
    </row>
    <row r="17" spans="1:16" x14ac:dyDescent="0.25">
      <c r="A17" s="30" t="s">
        <v>36</v>
      </c>
      <c r="B17" s="30">
        <v>3</v>
      </c>
      <c r="C17" s="31" t="s">
        <v>77</v>
      </c>
      <c r="D17" s="30" t="s">
        <v>38</v>
      </c>
      <c r="E17" s="32" t="s">
        <v>78</v>
      </c>
      <c r="F17" s="33" t="s">
        <v>79</v>
      </c>
      <c r="G17" s="34">
        <v>12</v>
      </c>
      <c r="H17" s="35">
        <v>0</v>
      </c>
      <c r="I17" s="35">
        <f>ROUND(G17*H17,P4)</f>
        <v>0</v>
      </c>
      <c r="J17" s="33" t="s">
        <v>41</v>
      </c>
      <c r="O17" s="36">
        <f>I17*0.21</f>
        <v>0</v>
      </c>
      <c r="P17">
        <v>3</v>
      </c>
    </row>
    <row r="18" spans="1:16" ht="30" x14ac:dyDescent="0.25">
      <c r="A18" s="30" t="s">
        <v>42</v>
      </c>
      <c r="B18" s="37"/>
      <c r="E18" s="32" t="s">
        <v>80</v>
      </c>
      <c r="J18" s="38"/>
    </row>
    <row r="19" spans="1:16" ht="75" x14ac:dyDescent="0.25">
      <c r="A19" s="30" t="s">
        <v>44</v>
      </c>
      <c r="B19" s="37"/>
      <c r="E19" s="39" t="s">
        <v>81</v>
      </c>
      <c r="J19" s="38"/>
    </row>
    <row r="20" spans="1:16" ht="60" x14ac:dyDescent="0.25">
      <c r="A20" s="30" t="s">
        <v>46</v>
      </c>
      <c r="B20" s="37"/>
      <c r="E20" s="32" t="s">
        <v>82</v>
      </c>
      <c r="J20" s="38"/>
    </row>
    <row r="21" spans="1:16" x14ac:dyDescent="0.25">
      <c r="A21" s="24" t="s">
        <v>33</v>
      </c>
      <c r="B21" s="25"/>
      <c r="C21" s="26" t="s">
        <v>83</v>
      </c>
      <c r="D21" s="27"/>
      <c r="E21" s="24" t="s">
        <v>84</v>
      </c>
      <c r="F21" s="27"/>
      <c r="G21" s="27"/>
      <c r="H21" s="27"/>
      <c r="I21" s="28">
        <f>SUMIFS(I22:I93,A22:A93,"P")</f>
        <v>0</v>
      </c>
      <c r="J21" s="29"/>
    </row>
    <row r="22" spans="1:16" x14ac:dyDescent="0.25">
      <c r="A22" s="30" t="s">
        <v>36</v>
      </c>
      <c r="B22" s="30">
        <v>4</v>
      </c>
      <c r="C22" s="31" t="s">
        <v>85</v>
      </c>
      <c r="D22" s="30" t="s">
        <v>38</v>
      </c>
      <c r="E22" s="32" t="s">
        <v>86</v>
      </c>
      <c r="F22" s="33" t="s">
        <v>87</v>
      </c>
      <c r="G22" s="34">
        <v>62.5</v>
      </c>
      <c r="H22" s="35">
        <v>0</v>
      </c>
      <c r="I22" s="35">
        <f>ROUND(G22*H22,P4)</f>
        <v>0</v>
      </c>
      <c r="J22" s="33" t="s">
        <v>41</v>
      </c>
      <c r="O22" s="36">
        <f>I22*0.21</f>
        <v>0</v>
      </c>
      <c r="P22">
        <v>3</v>
      </c>
    </row>
    <row r="23" spans="1:16" ht="30" x14ac:dyDescent="0.25">
      <c r="A23" s="30" t="s">
        <v>42</v>
      </c>
      <c r="B23" s="37"/>
      <c r="E23" s="32" t="s">
        <v>88</v>
      </c>
      <c r="J23" s="38"/>
    </row>
    <row r="24" spans="1:16" x14ac:dyDescent="0.25">
      <c r="A24" s="30" t="s">
        <v>44</v>
      </c>
      <c r="B24" s="37"/>
      <c r="E24" s="39" t="s">
        <v>89</v>
      </c>
      <c r="J24" s="38"/>
    </row>
    <row r="25" spans="1:16" x14ac:dyDescent="0.25">
      <c r="A25" s="30" t="s">
        <v>46</v>
      </c>
      <c r="B25" s="37"/>
      <c r="E25" s="32" t="s">
        <v>90</v>
      </c>
      <c r="J25" s="38"/>
    </row>
    <row r="26" spans="1:16" x14ac:dyDescent="0.25">
      <c r="A26" s="30" t="s">
        <v>36</v>
      </c>
      <c r="B26" s="30">
        <v>5</v>
      </c>
      <c r="C26" s="31" t="s">
        <v>91</v>
      </c>
      <c r="D26" s="30" t="s">
        <v>38</v>
      </c>
      <c r="E26" s="32" t="s">
        <v>92</v>
      </c>
      <c r="F26" s="33" t="s">
        <v>69</v>
      </c>
      <c r="G26" s="34">
        <v>0.3</v>
      </c>
      <c r="H26" s="35">
        <v>0</v>
      </c>
      <c r="I26" s="35">
        <f>ROUND(G26*H26,P4)</f>
        <v>0</v>
      </c>
      <c r="J26" s="33" t="s">
        <v>41</v>
      </c>
      <c r="O26" s="36">
        <f>I26*0.21</f>
        <v>0</v>
      </c>
      <c r="P26">
        <v>3</v>
      </c>
    </row>
    <row r="27" spans="1:16" ht="30" x14ac:dyDescent="0.25">
      <c r="A27" s="30" t="s">
        <v>42</v>
      </c>
      <c r="B27" s="37"/>
      <c r="E27" s="32" t="s">
        <v>93</v>
      </c>
      <c r="J27" s="38"/>
    </row>
    <row r="28" spans="1:16" x14ac:dyDescent="0.25">
      <c r="A28" s="30" t="s">
        <v>44</v>
      </c>
      <c r="B28" s="37"/>
      <c r="E28" s="39" t="s">
        <v>94</v>
      </c>
      <c r="J28" s="38"/>
    </row>
    <row r="29" spans="1:16" ht="135" x14ac:dyDescent="0.25">
      <c r="A29" s="30" t="s">
        <v>46</v>
      </c>
      <c r="B29" s="37"/>
      <c r="E29" s="32" t="s">
        <v>95</v>
      </c>
      <c r="J29" s="38"/>
    </row>
    <row r="30" spans="1:16" x14ac:dyDescent="0.25">
      <c r="A30" s="30" t="s">
        <v>36</v>
      </c>
      <c r="B30" s="30">
        <v>6</v>
      </c>
      <c r="C30" s="31" t="s">
        <v>96</v>
      </c>
      <c r="D30" s="30" t="s">
        <v>38</v>
      </c>
      <c r="E30" s="32" t="s">
        <v>97</v>
      </c>
      <c r="F30" s="33" t="s">
        <v>69</v>
      </c>
      <c r="G30" s="34">
        <v>7.1</v>
      </c>
      <c r="H30" s="35">
        <v>0</v>
      </c>
      <c r="I30" s="35">
        <f>ROUND(G30*H30,P4)</f>
        <v>0</v>
      </c>
      <c r="J30" s="33" t="s">
        <v>41</v>
      </c>
      <c r="O30" s="36">
        <f>I30*0.21</f>
        <v>0</v>
      </c>
      <c r="P30">
        <v>3</v>
      </c>
    </row>
    <row r="31" spans="1:16" ht="45" x14ac:dyDescent="0.25">
      <c r="A31" s="30" t="s">
        <v>42</v>
      </c>
      <c r="B31" s="37"/>
      <c r="E31" s="32" t="s">
        <v>98</v>
      </c>
      <c r="J31" s="38"/>
    </row>
    <row r="32" spans="1:16" x14ac:dyDescent="0.25">
      <c r="A32" s="30" t="s">
        <v>44</v>
      </c>
      <c r="B32" s="37"/>
      <c r="E32" s="39" t="s">
        <v>99</v>
      </c>
      <c r="J32" s="38"/>
    </row>
    <row r="33" spans="1:16" ht="135" x14ac:dyDescent="0.25">
      <c r="A33" s="30" t="s">
        <v>46</v>
      </c>
      <c r="B33" s="37"/>
      <c r="E33" s="32" t="s">
        <v>95</v>
      </c>
      <c r="J33" s="38"/>
    </row>
    <row r="34" spans="1:16" x14ac:dyDescent="0.25">
      <c r="A34" s="30" t="s">
        <v>36</v>
      </c>
      <c r="B34" s="30">
        <v>7</v>
      </c>
      <c r="C34" s="31" t="s">
        <v>100</v>
      </c>
      <c r="D34" s="30" t="s">
        <v>38</v>
      </c>
      <c r="E34" s="32" t="s">
        <v>101</v>
      </c>
      <c r="F34" s="33" t="s">
        <v>69</v>
      </c>
      <c r="G34" s="34">
        <v>21.25</v>
      </c>
      <c r="H34" s="35">
        <v>0</v>
      </c>
      <c r="I34" s="35">
        <f>ROUND(G34*H34,P4)</f>
        <v>0</v>
      </c>
      <c r="J34" s="33" t="s">
        <v>41</v>
      </c>
      <c r="O34" s="36">
        <f>I34*0.21</f>
        <v>0</v>
      </c>
      <c r="P34">
        <v>3</v>
      </c>
    </row>
    <row r="35" spans="1:16" ht="30" x14ac:dyDescent="0.25">
      <c r="A35" s="30" t="s">
        <v>42</v>
      </c>
      <c r="B35" s="37"/>
      <c r="E35" s="32" t="s">
        <v>93</v>
      </c>
      <c r="J35" s="38"/>
    </row>
    <row r="36" spans="1:16" ht="60" x14ac:dyDescent="0.25">
      <c r="A36" s="30" t="s">
        <v>44</v>
      </c>
      <c r="B36" s="37"/>
      <c r="E36" s="39" t="s">
        <v>102</v>
      </c>
      <c r="J36" s="38"/>
    </row>
    <row r="37" spans="1:16" ht="90" x14ac:dyDescent="0.25">
      <c r="A37" s="30" t="s">
        <v>46</v>
      </c>
      <c r="B37" s="37"/>
      <c r="E37" s="32" t="s">
        <v>103</v>
      </c>
      <c r="J37" s="38"/>
    </row>
    <row r="38" spans="1:16" ht="30" x14ac:dyDescent="0.25">
      <c r="A38" s="30" t="s">
        <v>36</v>
      </c>
      <c r="B38" s="30">
        <v>8</v>
      </c>
      <c r="C38" s="31" t="s">
        <v>104</v>
      </c>
      <c r="D38" s="30"/>
      <c r="E38" s="32" t="s">
        <v>105</v>
      </c>
      <c r="F38" s="33" t="s">
        <v>69</v>
      </c>
      <c r="G38" s="34">
        <v>89.143000000000001</v>
      </c>
      <c r="H38" s="35">
        <v>0</v>
      </c>
      <c r="I38" s="35">
        <f>ROUND(G38*H38,P4)</f>
        <v>0</v>
      </c>
      <c r="J38" s="33" t="s">
        <v>41</v>
      </c>
      <c r="O38" s="36">
        <f>I38*0.21</f>
        <v>0</v>
      </c>
      <c r="P38">
        <v>3</v>
      </c>
    </row>
    <row r="39" spans="1:16" x14ac:dyDescent="0.25">
      <c r="A39" s="30" t="s">
        <v>42</v>
      </c>
      <c r="B39" s="37"/>
      <c r="E39" s="32" t="s">
        <v>106</v>
      </c>
      <c r="J39" s="38"/>
    </row>
    <row r="40" spans="1:16" ht="30" x14ac:dyDescent="0.25">
      <c r="A40" s="30" t="s">
        <v>44</v>
      </c>
      <c r="B40" s="37"/>
      <c r="E40" s="39" t="s">
        <v>107</v>
      </c>
      <c r="J40" s="38"/>
    </row>
    <row r="41" spans="1:16" ht="90" x14ac:dyDescent="0.25">
      <c r="A41" s="30" t="s">
        <v>46</v>
      </c>
      <c r="B41" s="37"/>
      <c r="E41" s="32" t="s">
        <v>103</v>
      </c>
      <c r="J41" s="38"/>
    </row>
    <row r="42" spans="1:16" x14ac:dyDescent="0.25">
      <c r="A42" s="30" t="s">
        <v>36</v>
      </c>
      <c r="B42" s="30">
        <v>9</v>
      </c>
      <c r="C42" s="31" t="s">
        <v>108</v>
      </c>
      <c r="D42" s="30" t="s">
        <v>38</v>
      </c>
      <c r="E42" s="32" t="s">
        <v>109</v>
      </c>
      <c r="F42" s="33" t="s">
        <v>110</v>
      </c>
      <c r="G42" s="34">
        <v>1.8</v>
      </c>
      <c r="H42" s="35">
        <v>0</v>
      </c>
      <c r="I42" s="35">
        <f>ROUND(G42*H42,P4)</f>
        <v>0</v>
      </c>
      <c r="J42" s="33" t="s">
        <v>41</v>
      </c>
      <c r="O42" s="36">
        <f>I42*0.21</f>
        <v>0</v>
      </c>
      <c r="P42">
        <v>3</v>
      </c>
    </row>
    <row r="43" spans="1:16" ht="45" x14ac:dyDescent="0.25">
      <c r="A43" s="30" t="s">
        <v>42</v>
      </c>
      <c r="B43" s="37"/>
      <c r="E43" s="32" t="s">
        <v>111</v>
      </c>
      <c r="J43" s="38"/>
    </row>
    <row r="44" spans="1:16" x14ac:dyDescent="0.25">
      <c r="A44" s="30" t="s">
        <v>44</v>
      </c>
      <c r="B44" s="37"/>
      <c r="E44" s="39" t="s">
        <v>112</v>
      </c>
      <c r="J44" s="38"/>
    </row>
    <row r="45" spans="1:16" ht="120" x14ac:dyDescent="0.25">
      <c r="A45" s="30" t="s">
        <v>46</v>
      </c>
      <c r="B45" s="37"/>
      <c r="E45" s="32" t="s">
        <v>113</v>
      </c>
      <c r="J45" s="38"/>
    </row>
    <row r="46" spans="1:16" x14ac:dyDescent="0.25">
      <c r="A46" s="30" t="s">
        <v>36</v>
      </c>
      <c r="B46" s="30">
        <v>10</v>
      </c>
      <c r="C46" s="31" t="s">
        <v>114</v>
      </c>
      <c r="D46" s="30" t="s">
        <v>38</v>
      </c>
      <c r="E46" s="32" t="s">
        <v>115</v>
      </c>
      <c r="F46" s="33" t="s">
        <v>110</v>
      </c>
      <c r="G46" s="34">
        <v>98.5</v>
      </c>
      <c r="H46" s="35">
        <v>0</v>
      </c>
      <c r="I46" s="35">
        <f>ROUND(G46*H46,P4)</f>
        <v>0</v>
      </c>
      <c r="J46" s="33" t="s">
        <v>41</v>
      </c>
      <c r="O46" s="36">
        <f>I46*0.21</f>
        <v>0</v>
      </c>
      <c r="P46">
        <v>3</v>
      </c>
    </row>
    <row r="47" spans="1:16" ht="45" x14ac:dyDescent="0.25">
      <c r="A47" s="30" t="s">
        <v>42</v>
      </c>
      <c r="B47" s="37"/>
      <c r="E47" s="32" t="s">
        <v>116</v>
      </c>
      <c r="J47" s="38"/>
    </row>
    <row r="48" spans="1:16" x14ac:dyDescent="0.25">
      <c r="A48" s="30" t="s">
        <v>44</v>
      </c>
      <c r="B48" s="37"/>
      <c r="E48" s="39" t="s">
        <v>117</v>
      </c>
      <c r="J48" s="38"/>
    </row>
    <row r="49" spans="1:16" ht="120" x14ac:dyDescent="0.25">
      <c r="A49" s="30" t="s">
        <v>46</v>
      </c>
      <c r="B49" s="37"/>
      <c r="E49" s="32" t="s">
        <v>113</v>
      </c>
      <c r="J49" s="38"/>
    </row>
    <row r="50" spans="1:16" x14ac:dyDescent="0.25">
      <c r="A50" s="30" t="s">
        <v>36</v>
      </c>
      <c r="B50" s="30">
        <v>11</v>
      </c>
      <c r="C50" s="31" t="s">
        <v>118</v>
      </c>
      <c r="D50" s="30" t="s">
        <v>119</v>
      </c>
      <c r="E50" s="32" t="s">
        <v>120</v>
      </c>
      <c r="F50" s="33" t="s">
        <v>69</v>
      </c>
      <c r="G50" s="34">
        <v>39.36</v>
      </c>
      <c r="H50" s="35">
        <v>0</v>
      </c>
      <c r="I50" s="35">
        <f>ROUND(G50*H50,P4)</f>
        <v>0</v>
      </c>
      <c r="J50" s="33" t="s">
        <v>41</v>
      </c>
      <c r="O50" s="36">
        <f>I50*0.21</f>
        <v>0</v>
      </c>
      <c r="P50">
        <v>3</v>
      </c>
    </row>
    <row r="51" spans="1:16" x14ac:dyDescent="0.25">
      <c r="A51" s="30" t="s">
        <v>42</v>
      </c>
      <c r="B51" s="37"/>
      <c r="E51" s="32" t="s">
        <v>121</v>
      </c>
      <c r="J51" s="38"/>
    </row>
    <row r="52" spans="1:16" ht="45" x14ac:dyDescent="0.25">
      <c r="A52" s="30" t="s">
        <v>44</v>
      </c>
      <c r="B52" s="37"/>
      <c r="E52" s="39" t="s">
        <v>122</v>
      </c>
      <c r="J52" s="38"/>
    </row>
    <row r="53" spans="1:16" ht="409.5" x14ac:dyDescent="0.25">
      <c r="A53" s="30" t="s">
        <v>46</v>
      </c>
      <c r="B53" s="37"/>
      <c r="E53" s="32" t="s">
        <v>123</v>
      </c>
      <c r="J53" s="38"/>
    </row>
    <row r="54" spans="1:16" x14ac:dyDescent="0.25">
      <c r="A54" s="30" t="s">
        <v>36</v>
      </c>
      <c r="B54" s="30">
        <v>12</v>
      </c>
      <c r="C54" s="31" t="s">
        <v>118</v>
      </c>
      <c r="D54" s="30" t="s">
        <v>124</v>
      </c>
      <c r="E54" s="32" t="s">
        <v>120</v>
      </c>
      <c r="F54" s="33" t="s">
        <v>69</v>
      </c>
      <c r="G54" s="34">
        <v>83.76</v>
      </c>
      <c r="H54" s="35">
        <v>0</v>
      </c>
      <c r="I54" s="35">
        <f>ROUND(G54*H54,P4)</f>
        <v>0</v>
      </c>
      <c r="J54" s="33" t="s">
        <v>41</v>
      </c>
      <c r="O54" s="36">
        <f>I54*0.21</f>
        <v>0</v>
      </c>
      <c r="P54">
        <v>3</v>
      </c>
    </row>
    <row r="55" spans="1:16" ht="45" x14ac:dyDescent="0.25">
      <c r="A55" s="30" t="s">
        <v>42</v>
      </c>
      <c r="B55" s="37"/>
      <c r="E55" s="32" t="s">
        <v>125</v>
      </c>
      <c r="J55" s="38"/>
    </row>
    <row r="56" spans="1:16" ht="45" x14ac:dyDescent="0.25">
      <c r="A56" s="30" t="s">
        <v>44</v>
      </c>
      <c r="B56" s="37"/>
      <c r="E56" s="39" t="s">
        <v>126</v>
      </c>
      <c r="J56" s="38"/>
    </row>
    <row r="57" spans="1:16" ht="409.5" x14ac:dyDescent="0.25">
      <c r="A57" s="30" t="s">
        <v>46</v>
      </c>
      <c r="B57" s="37"/>
      <c r="E57" s="32" t="s">
        <v>123</v>
      </c>
      <c r="J57" s="38"/>
    </row>
    <row r="58" spans="1:16" x14ac:dyDescent="0.25">
      <c r="A58" s="30" t="s">
        <v>36</v>
      </c>
      <c r="B58" s="30">
        <v>13</v>
      </c>
      <c r="C58" s="31" t="s">
        <v>127</v>
      </c>
      <c r="D58" s="30" t="s">
        <v>38</v>
      </c>
      <c r="E58" s="32" t="s">
        <v>128</v>
      </c>
      <c r="F58" s="33" t="s">
        <v>69</v>
      </c>
      <c r="G58" s="34">
        <v>9.375</v>
      </c>
      <c r="H58" s="35">
        <v>0</v>
      </c>
      <c r="I58" s="35">
        <f>ROUND(G58*H58,P4)</f>
        <v>0</v>
      </c>
      <c r="J58" s="33" t="s">
        <v>41</v>
      </c>
      <c r="O58" s="36">
        <f>I58*0.21</f>
        <v>0</v>
      </c>
      <c r="P58">
        <v>3</v>
      </c>
    </row>
    <row r="59" spans="1:16" x14ac:dyDescent="0.25">
      <c r="A59" s="30" t="s">
        <v>42</v>
      </c>
      <c r="B59" s="37"/>
      <c r="E59" s="43" t="s">
        <v>38</v>
      </c>
      <c r="J59" s="38"/>
    </row>
    <row r="60" spans="1:16" x14ac:dyDescent="0.25">
      <c r="A60" s="30" t="s">
        <v>44</v>
      </c>
      <c r="B60" s="37"/>
      <c r="E60" s="39" t="s">
        <v>129</v>
      </c>
      <c r="J60" s="38"/>
    </row>
    <row r="61" spans="1:16" ht="409.5" x14ac:dyDescent="0.25">
      <c r="A61" s="30" t="s">
        <v>46</v>
      </c>
      <c r="B61" s="37"/>
      <c r="E61" s="32" t="s">
        <v>130</v>
      </c>
      <c r="J61" s="38"/>
    </row>
    <row r="62" spans="1:16" x14ac:dyDescent="0.25">
      <c r="A62" s="30" t="s">
        <v>36</v>
      </c>
      <c r="B62" s="30">
        <v>14</v>
      </c>
      <c r="C62" s="31" t="s">
        <v>131</v>
      </c>
      <c r="D62" s="30" t="s">
        <v>38</v>
      </c>
      <c r="E62" s="32" t="s">
        <v>132</v>
      </c>
      <c r="F62" s="33" t="s">
        <v>69</v>
      </c>
      <c r="G62" s="34">
        <v>5.6180000000000003</v>
      </c>
      <c r="H62" s="35">
        <v>0</v>
      </c>
      <c r="I62" s="35">
        <f>ROUND(G62*H62,P4)</f>
        <v>0</v>
      </c>
      <c r="J62" s="33" t="s">
        <v>41</v>
      </c>
      <c r="O62" s="36">
        <f>I62*0.21</f>
        <v>0</v>
      </c>
      <c r="P62">
        <v>3</v>
      </c>
    </row>
    <row r="63" spans="1:16" x14ac:dyDescent="0.25">
      <c r="A63" s="30" t="s">
        <v>42</v>
      </c>
      <c r="B63" s="37"/>
      <c r="E63" s="32" t="s">
        <v>121</v>
      </c>
      <c r="J63" s="38"/>
    </row>
    <row r="64" spans="1:16" ht="45" x14ac:dyDescent="0.25">
      <c r="A64" s="30" t="s">
        <v>44</v>
      </c>
      <c r="B64" s="37"/>
      <c r="E64" s="39" t="s">
        <v>133</v>
      </c>
      <c r="J64" s="38"/>
    </row>
    <row r="65" spans="1:16" ht="409.5" x14ac:dyDescent="0.25">
      <c r="A65" s="30" t="s">
        <v>46</v>
      </c>
      <c r="B65" s="37"/>
      <c r="E65" s="32" t="s">
        <v>134</v>
      </c>
      <c r="J65" s="38"/>
    </row>
    <row r="66" spans="1:16" x14ac:dyDescent="0.25">
      <c r="A66" s="30" t="s">
        <v>36</v>
      </c>
      <c r="B66" s="30">
        <v>15</v>
      </c>
      <c r="C66" s="31" t="s">
        <v>135</v>
      </c>
      <c r="D66" s="30" t="s">
        <v>38</v>
      </c>
      <c r="E66" s="32" t="s">
        <v>136</v>
      </c>
      <c r="F66" s="33" t="s">
        <v>69</v>
      </c>
      <c r="G66" s="34">
        <v>138.113</v>
      </c>
      <c r="H66" s="35">
        <v>0</v>
      </c>
      <c r="I66" s="35">
        <f>ROUND(G66*H66,P4)</f>
        <v>0</v>
      </c>
      <c r="J66" s="33" t="s">
        <v>41</v>
      </c>
      <c r="O66" s="36">
        <f>I66*0.21</f>
        <v>0</v>
      </c>
      <c r="P66">
        <v>3</v>
      </c>
    </row>
    <row r="67" spans="1:16" x14ac:dyDescent="0.25">
      <c r="A67" s="30" t="s">
        <v>42</v>
      </c>
      <c r="B67" s="37"/>
      <c r="E67" s="43"/>
      <c r="J67" s="38"/>
    </row>
    <row r="68" spans="1:16" ht="90" x14ac:dyDescent="0.25">
      <c r="A68" s="30" t="s">
        <v>44</v>
      </c>
      <c r="B68" s="37"/>
      <c r="E68" s="39" t="s">
        <v>137</v>
      </c>
      <c r="J68" s="38"/>
    </row>
    <row r="69" spans="1:16" ht="285" x14ac:dyDescent="0.25">
      <c r="A69" s="30" t="s">
        <v>46</v>
      </c>
      <c r="B69" s="37"/>
      <c r="E69" s="32" t="s">
        <v>138</v>
      </c>
      <c r="J69" s="38"/>
    </row>
    <row r="70" spans="1:16" x14ac:dyDescent="0.25">
      <c r="A70" s="30" t="s">
        <v>36</v>
      </c>
      <c r="B70" s="30">
        <v>16</v>
      </c>
      <c r="C70" s="31" t="s">
        <v>139</v>
      </c>
      <c r="D70" s="30" t="s">
        <v>38</v>
      </c>
      <c r="E70" s="32" t="s">
        <v>140</v>
      </c>
      <c r="F70" s="33" t="s">
        <v>87</v>
      </c>
      <c r="G70" s="34">
        <v>614.58000000000004</v>
      </c>
      <c r="H70" s="35">
        <v>0</v>
      </c>
      <c r="I70" s="35">
        <f>ROUND(G70*H70,P4)</f>
        <v>0</v>
      </c>
      <c r="J70" s="33" t="s">
        <v>41</v>
      </c>
      <c r="O70" s="36">
        <f>I70*0.21</f>
        <v>0</v>
      </c>
      <c r="P70">
        <v>3</v>
      </c>
    </row>
    <row r="71" spans="1:16" x14ac:dyDescent="0.25">
      <c r="A71" s="30" t="s">
        <v>42</v>
      </c>
      <c r="B71" s="37"/>
      <c r="E71" s="32" t="s">
        <v>141</v>
      </c>
      <c r="J71" s="38"/>
    </row>
    <row r="72" spans="1:16" ht="60" x14ac:dyDescent="0.25">
      <c r="A72" s="30" t="s">
        <v>44</v>
      </c>
      <c r="B72" s="37"/>
      <c r="E72" s="39" t="s">
        <v>142</v>
      </c>
      <c r="J72" s="38"/>
    </row>
    <row r="73" spans="1:16" ht="30" x14ac:dyDescent="0.25">
      <c r="A73" s="30" t="s">
        <v>46</v>
      </c>
      <c r="B73" s="37"/>
      <c r="E73" s="32" t="s">
        <v>143</v>
      </c>
      <c r="J73" s="38"/>
    </row>
    <row r="74" spans="1:16" x14ac:dyDescent="0.25">
      <c r="A74" s="30" t="s">
        <v>36</v>
      </c>
      <c r="B74" s="30">
        <v>17</v>
      </c>
      <c r="C74" s="31" t="s">
        <v>144</v>
      </c>
      <c r="D74" s="30" t="s">
        <v>38</v>
      </c>
      <c r="E74" s="32" t="s">
        <v>145</v>
      </c>
      <c r="F74" s="33" t="s">
        <v>69</v>
      </c>
      <c r="G74" s="34">
        <v>9.375</v>
      </c>
      <c r="H74" s="35">
        <v>0</v>
      </c>
      <c r="I74" s="35">
        <f>ROUND(G74*H74,P4)</f>
        <v>0</v>
      </c>
      <c r="J74" s="33" t="s">
        <v>41</v>
      </c>
      <c r="O74" s="36">
        <f>I74*0.21</f>
        <v>0</v>
      </c>
      <c r="P74">
        <v>3</v>
      </c>
    </row>
    <row r="75" spans="1:16" x14ac:dyDescent="0.25">
      <c r="A75" s="30" t="s">
        <v>42</v>
      </c>
      <c r="B75" s="37"/>
      <c r="E75" s="32" t="s">
        <v>146</v>
      </c>
      <c r="J75" s="38"/>
    </row>
    <row r="76" spans="1:16" x14ac:dyDescent="0.25">
      <c r="A76" s="30" t="s">
        <v>44</v>
      </c>
      <c r="B76" s="37"/>
      <c r="E76" s="39" t="s">
        <v>147</v>
      </c>
      <c r="J76" s="38"/>
    </row>
    <row r="77" spans="1:16" ht="45" x14ac:dyDescent="0.25">
      <c r="A77" s="30" t="s">
        <v>46</v>
      </c>
      <c r="B77" s="37"/>
      <c r="E77" s="32" t="s">
        <v>148</v>
      </c>
      <c r="J77" s="38"/>
    </row>
    <row r="78" spans="1:16" x14ac:dyDescent="0.25">
      <c r="A78" s="30" t="s">
        <v>36</v>
      </c>
      <c r="B78" s="30">
        <v>18</v>
      </c>
      <c r="C78" s="31" t="s">
        <v>149</v>
      </c>
      <c r="D78" s="30" t="s">
        <v>38</v>
      </c>
      <c r="E78" s="32" t="s">
        <v>150</v>
      </c>
      <c r="F78" s="33" t="s">
        <v>69</v>
      </c>
      <c r="G78" s="34">
        <v>1.7250000000000001</v>
      </c>
      <c r="H78" s="35">
        <v>0</v>
      </c>
      <c r="I78" s="35">
        <f>ROUND(G78*H78,P4)</f>
        <v>0</v>
      </c>
      <c r="J78" s="33" t="s">
        <v>41</v>
      </c>
      <c r="O78" s="36">
        <f>I78*0.21</f>
        <v>0</v>
      </c>
      <c r="P78">
        <v>3</v>
      </c>
    </row>
    <row r="79" spans="1:16" x14ac:dyDescent="0.25">
      <c r="A79" s="30" t="s">
        <v>42</v>
      </c>
      <c r="B79" s="37"/>
      <c r="E79" s="32" t="s">
        <v>151</v>
      </c>
      <c r="J79" s="38"/>
    </row>
    <row r="80" spans="1:16" x14ac:dyDescent="0.25">
      <c r="A80" s="30" t="s">
        <v>44</v>
      </c>
      <c r="B80" s="37"/>
      <c r="E80" s="39" t="s">
        <v>152</v>
      </c>
      <c r="J80" s="38"/>
    </row>
    <row r="81" spans="1:16" ht="75" x14ac:dyDescent="0.25">
      <c r="A81" s="30" t="s">
        <v>46</v>
      </c>
      <c r="B81" s="37"/>
      <c r="E81" s="32" t="s">
        <v>153</v>
      </c>
      <c r="J81" s="38"/>
    </row>
    <row r="82" spans="1:16" x14ac:dyDescent="0.25">
      <c r="A82" s="30" t="s">
        <v>36</v>
      </c>
      <c r="B82" s="30">
        <v>19</v>
      </c>
      <c r="C82" s="31" t="s">
        <v>154</v>
      </c>
      <c r="D82" s="30" t="s">
        <v>38</v>
      </c>
      <c r="E82" s="32" t="s">
        <v>155</v>
      </c>
      <c r="F82" s="33" t="s">
        <v>87</v>
      </c>
      <c r="G82" s="34">
        <v>74</v>
      </c>
      <c r="H82" s="35">
        <v>0</v>
      </c>
      <c r="I82" s="35">
        <f>ROUND(G82*H82,P4)</f>
        <v>0</v>
      </c>
      <c r="J82" s="33" t="s">
        <v>41</v>
      </c>
      <c r="O82" s="36">
        <f>I82*0.21</f>
        <v>0</v>
      </c>
      <c r="P82">
        <v>3</v>
      </c>
    </row>
    <row r="83" spans="1:16" x14ac:dyDescent="0.25">
      <c r="A83" s="30" t="s">
        <v>42</v>
      </c>
      <c r="B83" s="37"/>
      <c r="E83" s="43" t="s">
        <v>38</v>
      </c>
      <c r="J83" s="38"/>
    </row>
    <row r="84" spans="1:16" x14ac:dyDescent="0.25">
      <c r="A84" s="30" t="s">
        <v>44</v>
      </c>
      <c r="B84" s="37"/>
      <c r="E84" s="39" t="s">
        <v>156</v>
      </c>
      <c r="J84" s="38"/>
    </row>
    <row r="85" spans="1:16" ht="30" x14ac:dyDescent="0.25">
      <c r="A85" s="30" t="s">
        <v>46</v>
      </c>
      <c r="B85" s="37"/>
      <c r="E85" s="32" t="s">
        <v>157</v>
      </c>
      <c r="J85" s="38"/>
    </row>
    <row r="86" spans="1:16" x14ac:dyDescent="0.25">
      <c r="A86" s="30" t="s">
        <v>36</v>
      </c>
      <c r="B86" s="30">
        <v>20</v>
      </c>
      <c r="C86" s="31" t="s">
        <v>158</v>
      </c>
      <c r="D86" s="30" t="s">
        <v>38</v>
      </c>
      <c r="E86" s="32" t="s">
        <v>159</v>
      </c>
      <c r="F86" s="33" t="s">
        <v>87</v>
      </c>
      <c r="G86" s="34">
        <v>54</v>
      </c>
      <c r="H86" s="35">
        <v>0</v>
      </c>
      <c r="I86" s="35">
        <f>ROUND(G86*H86,P4)</f>
        <v>0</v>
      </c>
      <c r="J86" s="33" t="s">
        <v>41</v>
      </c>
      <c r="O86" s="36">
        <f>I86*0.21</f>
        <v>0</v>
      </c>
      <c r="P86">
        <v>3</v>
      </c>
    </row>
    <row r="87" spans="1:16" x14ac:dyDescent="0.25">
      <c r="A87" s="30" t="s">
        <v>42</v>
      </c>
      <c r="B87" s="37"/>
      <c r="E87" s="32" t="s">
        <v>160</v>
      </c>
      <c r="J87" s="38"/>
    </row>
    <row r="88" spans="1:16" x14ac:dyDescent="0.25">
      <c r="A88" s="30" t="s">
        <v>44</v>
      </c>
      <c r="B88" s="37"/>
      <c r="E88" s="39" t="s">
        <v>161</v>
      </c>
      <c r="J88" s="38"/>
    </row>
    <row r="89" spans="1:16" ht="45" x14ac:dyDescent="0.25">
      <c r="A89" s="30" t="s">
        <v>46</v>
      </c>
      <c r="B89" s="37"/>
      <c r="E89" s="32" t="s">
        <v>162</v>
      </c>
      <c r="J89" s="38"/>
    </row>
    <row r="90" spans="1:16" x14ac:dyDescent="0.25">
      <c r="A90" s="30" t="s">
        <v>36</v>
      </c>
      <c r="B90" s="30">
        <v>21</v>
      </c>
      <c r="C90" s="31" t="s">
        <v>163</v>
      </c>
      <c r="D90" s="30" t="s">
        <v>38</v>
      </c>
      <c r="E90" s="32" t="s">
        <v>164</v>
      </c>
      <c r="F90" s="33" t="s">
        <v>69</v>
      </c>
      <c r="G90" s="34">
        <v>9.375</v>
      </c>
      <c r="H90" s="35">
        <v>0</v>
      </c>
      <c r="I90" s="35">
        <f>ROUND(G90*H90,P4)</f>
        <v>0</v>
      </c>
      <c r="J90" s="33" t="s">
        <v>41</v>
      </c>
      <c r="O90" s="36">
        <f>I90*0.21</f>
        <v>0</v>
      </c>
      <c r="P90">
        <v>3</v>
      </c>
    </row>
    <row r="91" spans="1:16" x14ac:dyDescent="0.25">
      <c r="A91" s="30" t="s">
        <v>42</v>
      </c>
      <c r="B91" s="37"/>
      <c r="E91" s="43" t="s">
        <v>38</v>
      </c>
      <c r="J91" s="38"/>
    </row>
    <row r="92" spans="1:16" x14ac:dyDescent="0.25">
      <c r="A92" s="30" t="s">
        <v>44</v>
      </c>
      <c r="B92" s="37"/>
      <c r="E92" s="39" t="s">
        <v>165</v>
      </c>
      <c r="J92" s="38"/>
    </row>
    <row r="93" spans="1:16" ht="120" x14ac:dyDescent="0.25">
      <c r="A93" s="30" t="s">
        <v>46</v>
      </c>
      <c r="B93" s="37"/>
      <c r="E93" s="32" t="s">
        <v>166</v>
      </c>
      <c r="J93" s="38"/>
    </row>
    <row r="94" spans="1:16" x14ac:dyDescent="0.25">
      <c r="A94" s="24" t="s">
        <v>33</v>
      </c>
      <c r="B94" s="25"/>
      <c r="C94" s="26" t="s">
        <v>167</v>
      </c>
      <c r="D94" s="27"/>
      <c r="E94" s="24" t="s">
        <v>168</v>
      </c>
      <c r="F94" s="27"/>
      <c r="G94" s="27"/>
      <c r="H94" s="27"/>
      <c r="I94" s="28">
        <f>SUMIFS(I95:I98,A95:A98,"P")</f>
        <v>0</v>
      </c>
      <c r="J94" s="29"/>
    </row>
    <row r="95" spans="1:16" x14ac:dyDescent="0.25">
      <c r="A95" s="30" t="s">
        <v>36</v>
      </c>
      <c r="B95" s="30">
        <v>22</v>
      </c>
      <c r="C95" s="31" t="s">
        <v>169</v>
      </c>
      <c r="D95" s="30" t="s">
        <v>38</v>
      </c>
      <c r="E95" s="32" t="s">
        <v>170</v>
      </c>
      <c r="F95" s="33" t="s">
        <v>87</v>
      </c>
      <c r="G95" s="34">
        <v>58.4</v>
      </c>
      <c r="H95" s="35">
        <v>0</v>
      </c>
      <c r="I95" s="35">
        <f>ROUND(G95*H95,P4)</f>
        <v>0</v>
      </c>
      <c r="J95" s="33" t="s">
        <v>41</v>
      </c>
      <c r="O95" s="36">
        <f>I95*0.21</f>
        <v>0</v>
      </c>
      <c r="P95">
        <v>3</v>
      </c>
    </row>
    <row r="96" spans="1:16" ht="30" x14ac:dyDescent="0.25">
      <c r="A96" s="30" t="s">
        <v>42</v>
      </c>
      <c r="B96" s="37"/>
      <c r="E96" s="32" t="s">
        <v>171</v>
      </c>
      <c r="J96" s="38"/>
    </row>
    <row r="97" spans="1:16" ht="45" x14ac:dyDescent="0.25">
      <c r="A97" s="30" t="s">
        <v>44</v>
      </c>
      <c r="B97" s="37"/>
      <c r="E97" s="39" t="s">
        <v>172</v>
      </c>
      <c r="J97" s="38"/>
    </row>
    <row r="98" spans="1:16" ht="120" x14ac:dyDescent="0.25">
      <c r="A98" s="30" t="s">
        <v>46</v>
      </c>
      <c r="B98" s="37"/>
      <c r="E98" s="32" t="s">
        <v>173</v>
      </c>
      <c r="J98" s="38"/>
    </row>
    <row r="99" spans="1:16" x14ac:dyDescent="0.25">
      <c r="A99" s="24" t="s">
        <v>33</v>
      </c>
      <c r="B99" s="25"/>
      <c r="C99" s="26" t="s">
        <v>174</v>
      </c>
      <c r="D99" s="27"/>
      <c r="E99" s="24" t="s">
        <v>175</v>
      </c>
      <c r="F99" s="27"/>
      <c r="G99" s="27"/>
      <c r="H99" s="27"/>
      <c r="I99" s="28">
        <f>SUMIFS(I100:I123,A100:A123,"P")</f>
        <v>0</v>
      </c>
      <c r="J99" s="29"/>
    </row>
    <row r="100" spans="1:16" x14ac:dyDescent="0.25">
      <c r="A100" s="30" t="s">
        <v>36</v>
      </c>
      <c r="B100" s="30">
        <v>23</v>
      </c>
      <c r="C100" s="31" t="s">
        <v>176</v>
      </c>
      <c r="D100" s="30" t="s">
        <v>119</v>
      </c>
      <c r="E100" s="32" t="s">
        <v>177</v>
      </c>
      <c r="F100" s="33" t="s">
        <v>69</v>
      </c>
      <c r="G100" s="34">
        <v>95.85</v>
      </c>
      <c r="H100" s="35">
        <v>0</v>
      </c>
      <c r="I100" s="35">
        <f>ROUND(G100*H100,P4)</f>
        <v>0</v>
      </c>
      <c r="J100" s="33" t="s">
        <v>41</v>
      </c>
      <c r="O100" s="36">
        <f>I100*0.21</f>
        <v>0</v>
      </c>
      <c r="P100">
        <v>3</v>
      </c>
    </row>
    <row r="101" spans="1:16" x14ac:dyDescent="0.25">
      <c r="A101" s="30" t="s">
        <v>42</v>
      </c>
      <c r="B101" s="37"/>
      <c r="E101" s="32" t="s">
        <v>178</v>
      </c>
      <c r="J101" s="38"/>
    </row>
    <row r="102" spans="1:16" ht="45" x14ac:dyDescent="0.25">
      <c r="A102" s="30" t="s">
        <v>44</v>
      </c>
      <c r="B102" s="37"/>
      <c r="E102" s="39" t="s">
        <v>179</v>
      </c>
      <c r="J102" s="38"/>
    </row>
    <row r="103" spans="1:16" ht="60" x14ac:dyDescent="0.25">
      <c r="A103" s="30" t="s">
        <v>46</v>
      </c>
      <c r="B103" s="37"/>
      <c r="E103" s="32" t="s">
        <v>180</v>
      </c>
      <c r="J103" s="38"/>
    </row>
    <row r="104" spans="1:16" x14ac:dyDescent="0.25">
      <c r="A104" s="30" t="s">
        <v>36</v>
      </c>
      <c r="B104" s="30">
        <v>24</v>
      </c>
      <c r="C104" s="31" t="s">
        <v>176</v>
      </c>
      <c r="D104" s="30" t="s">
        <v>124</v>
      </c>
      <c r="E104" s="32" t="s">
        <v>177</v>
      </c>
      <c r="F104" s="33" t="s">
        <v>69</v>
      </c>
      <c r="G104" s="34">
        <v>83.76</v>
      </c>
      <c r="H104" s="35">
        <v>0</v>
      </c>
      <c r="I104" s="35">
        <f>ROUND(G104*H104,P4)</f>
        <v>0</v>
      </c>
      <c r="J104" s="33" t="s">
        <v>41</v>
      </c>
      <c r="O104" s="36">
        <f>I104*0.21</f>
        <v>0</v>
      </c>
      <c r="P104">
        <v>3</v>
      </c>
    </row>
    <row r="105" spans="1:16" ht="45" x14ac:dyDescent="0.25">
      <c r="A105" s="30" t="s">
        <v>42</v>
      </c>
      <c r="B105" s="37"/>
      <c r="E105" s="32" t="s">
        <v>181</v>
      </c>
      <c r="J105" s="38"/>
    </row>
    <row r="106" spans="1:16" ht="45" x14ac:dyDescent="0.25">
      <c r="A106" s="30" t="s">
        <v>44</v>
      </c>
      <c r="B106" s="37"/>
      <c r="E106" s="39" t="s">
        <v>126</v>
      </c>
      <c r="J106" s="38"/>
    </row>
    <row r="107" spans="1:16" ht="60" x14ac:dyDescent="0.25">
      <c r="A107" s="30" t="s">
        <v>46</v>
      </c>
      <c r="B107" s="37"/>
      <c r="E107" s="32" t="s">
        <v>180</v>
      </c>
      <c r="J107" s="38"/>
    </row>
    <row r="108" spans="1:16" x14ac:dyDescent="0.25">
      <c r="A108" s="30" t="s">
        <v>36</v>
      </c>
      <c r="B108" s="30">
        <v>25</v>
      </c>
      <c r="C108" s="31" t="s">
        <v>182</v>
      </c>
      <c r="D108" s="30" t="s">
        <v>38</v>
      </c>
      <c r="E108" s="32" t="s">
        <v>183</v>
      </c>
      <c r="F108" s="33" t="s">
        <v>87</v>
      </c>
      <c r="G108" s="34">
        <v>437.5</v>
      </c>
      <c r="H108" s="35">
        <v>0</v>
      </c>
      <c r="I108" s="35">
        <f>ROUND(G108*H108,P4)</f>
        <v>0</v>
      </c>
      <c r="J108" s="33" t="s">
        <v>41</v>
      </c>
      <c r="O108" s="36">
        <f>I108*0.21</f>
        <v>0</v>
      </c>
      <c r="P108">
        <v>3</v>
      </c>
    </row>
    <row r="109" spans="1:16" ht="45" x14ac:dyDescent="0.25">
      <c r="A109" s="30" t="s">
        <v>42</v>
      </c>
      <c r="B109" s="37"/>
      <c r="E109" s="32" t="s">
        <v>184</v>
      </c>
      <c r="J109" s="38"/>
    </row>
    <row r="110" spans="1:16" x14ac:dyDescent="0.25">
      <c r="A110" s="30" t="s">
        <v>44</v>
      </c>
      <c r="B110" s="37"/>
      <c r="E110" s="39" t="s">
        <v>185</v>
      </c>
      <c r="J110" s="38"/>
    </row>
    <row r="111" spans="1:16" ht="225" x14ac:dyDescent="0.25">
      <c r="A111" s="30" t="s">
        <v>46</v>
      </c>
      <c r="B111" s="37"/>
      <c r="E111" s="32" t="s">
        <v>186</v>
      </c>
      <c r="J111" s="38"/>
    </row>
    <row r="112" spans="1:16" x14ac:dyDescent="0.25">
      <c r="A112" s="30" t="s">
        <v>36</v>
      </c>
      <c r="B112" s="30">
        <v>26</v>
      </c>
      <c r="C112" s="31" t="s">
        <v>187</v>
      </c>
      <c r="D112" s="30" t="s">
        <v>38</v>
      </c>
      <c r="E112" s="32" t="s">
        <v>188</v>
      </c>
      <c r="F112" s="33" t="s">
        <v>87</v>
      </c>
      <c r="G112" s="34">
        <v>90.5</v>
      </c>
      <c r="H112" s="35">
        <v>0</v>
      </c>
      <c r="I112" s="35">
        <f>ROUND(G112*H112,P4)</f>
        <v>0</v>
      </c>
      <c r="J112" s="33" t="s">
        <v>41</v>
      </c>
      <c r="O112" s="36">
        <f>I112*0.21</f>
        <v>0</v>
      </c>
      <c r="P112">
        <v>3</v>
      </c>
    </row>
    <row r="113" spans="1:16" ht="45" x14ac:dyDescent="0.25">
      <c r="A113" s="30" t="s">
        <v>42</v>
      </c>
      <c r="B113" s="37"/>
      <c r="E113" s="32" t="s">
        <v>189</v>
      </c>
      <c r="J113" s="38"/>
    </row>
    <row r="114" spans="1:16" x14ac:dyDescent="0.25">
      <c r="A114" s="30" t="s">
        <v>44</v>
      </c>
      <c r="B114" s="37"/>
      <c r="E114" s="39" t="s">
        <v>190</v>
      </c>
      <c r="J114" s="38"/>
    </row>
    <row r="115" spans="1:16" ht="225" x14ac:dyDescent="0.25">
      <c r="A115" s="30" t="s">
        <v>46</v>
      </c>
      <c r="B115" s="37"/>
      <c r="E115" s="32" t="s">
        <v>186</v>
      </c>
      <c r="J115" s="38"/>
    </row>
    <row r="116" spans="1:16" ht="30" x14ac:dyDescent="0.25">
      <c r="A116" s="30" t="s">
        <v>36</v>
      </c>
      <c r="B116" s="30">
        <v>27</v>
      </c>
      <c r="C116" s="31" t="s">
        <v>191</v>
      </c>
      <c r="D116" s="30" t="s">
        <v>38</v>
      </c>
      <c r="E116" s="32" t="s">
        <v>192</v>
      </c>
      <c r="F116" s="33" t="s">
        <v>87</v>
      </c>
      <c r="G116" s="34">
        <v>30.4</v>
      </c>
      <c r="H116" s="35">
        <v>0</v>
      </c>
      <c r="I116" s="35">
        <f>ROUND(G116*H116,P4)</f>
        <v>0</v>
      </c>
      <c r="J116" s="33" t="s">
        <v>41</v>
      </c>
      <c r="O116" s="36">
        <f>I116*0.21</f>
        <v>0</v>
      </c>
      <c r="P116">
        <v>3</v>
      </c>
    </row>
    <row r="117" spans="1:16" ht="45" x14ac:dyDescent="0.25">
      <c r="A117" s="30" t="s">
        <v>42</v>
      </c>
      <c r="B117" s="37"/>
      <c r="E117" s="32" t="s">
        <v>193</v>
      </c>
      <c r="J117" s="38"/>
    </row>
    <row r="118" spans="1:16" x14ac:dyDescent="0.25">
      <c r="A118" s="30" t="s">
        <v>44</v>
      </c>
      <c r="B118" s="37"/>
      <c r="E118" s="39" t="s">
        <v>194</v>
      </c>
      <c r="J118" s="38"/>
    </row>
    <row r="119" spans="1:16" ht="225" x14ac:dyDescent="0.25">
      <c r="A119" s="30" t="s">
        <v>46</v>
      </c>
      <c r="B119" s="37"/>
      <c r="E119" s="32" t="s">
        <v>186</v>
      </c>
      <c r="J119" s="38"/>
    </row>
    <row r="120" spans="1:16" x14ac:dyDescent="0.25">
      <c r="A120" s="30" t="s">
        <v>36</v>
      </c>
      <c r="B120" s="30">
        <v>28</v>
      </c>
      <c r="C120" s="31" t="s">
        <v>195</v>
      </c>
      <c r="D120" s="30" t="s">
        <v>38</v>
      </c>
      <c r="E120" s="32" t="s">
        <v>196</v>
      </c>
      <c r="F120" s="33" t="s">
        <v>87</v>
      </c>
      <c r="G120" s="34">
        <v>12.7</v>
      </c>
      <c r="H120" s="35">
        <v>0</v>
      </c>
      <c r="I120" s="35">
        <f>ROUND(G120*H120,P4)</f>
        <v>0</v>
      </c>
      <c r="J120" s="33" t="s">
        <v>41</v>
      </c>
      <c r="O120" s="36">
        <f>I120*0.21</f>
        <v>0</v>
      </c>
      <c r="P120">
        <v>3</v>
      </c>
    </row>
    <row r="121" spans="1:16" ht="30" x14ac:dyDescent="0.25">
      <c r="A121" s="30" t="s">
        <v>42</v>
      </c>
      <c r="B121" s="37"/>
      <c r="E121" s="32" t="s">
        <v>197</v>
      </c>
      <c r="J121" s="38"/>
    </row>
    <row r="122" spans="1:16" x14ac:dyDescent="0.25">
      <c r="A122" s="30" t="s">
        <v>44</v>
      </c>
      <c r="B122" s="37"/>
      <c r="E122" s="39" t="s">
        <v>198</v>
      </c>
      <c r="J122" s="38"/>
    </row>
    <row r="123" spans="1:16" ht="165" x14ac:dyDescent="0.25">
      <c r="A123" s="30" t="s">
        <v>46</v>
      </c>
      <c r="B123" s="37"/>
      <c r="E123" s="32" t="s">
        <v>199</v>
      </c>
      <c r="J123" s="38"/>
    </row>
    <row r="124" spans="1:16" x14ac:dyDescent="0.25">
      <c r="A124" s="24" t="s">
        <v>33</v>
      </c>
      <c r="B124" s="25"/>
      <c r="C124" s="26" t="s">
        <v>200</v>
      </c>
      <c r="D124" s="27"/>
      <c r="E124" s="24" t="s">
        <v>201</v>
      </c>
      <c r="F124" s="27"/>
      <c r="G124" s="27"/>
      <c r="H124" s="27"/>
      <c r="I124" s="28">
        <f>SUMIFS(I125:I132,A125:A132,"P")</f>
        <v>0</v>
      </c>
      <c r="J124" s="29"/>
    </row>
    <row r="125" spans="1:16" x14ac:dyDescent="0.25">
      <c r="A125" s="30" t="s">
        <v>36</v>
      </c>
      <c r="B125" s="30">
        <v>29</v>
      </c>
      <c r="C125" s="31" t="s">
        <v>202</v>
      </c>
      <c r="D125" s="30" t="s">
        <v>38</v>
      </c>
      <c r="E125" s="32" t="s">
        <v>203</v>
      </c>
      <c r="F125" s="33" t="s">
        <v>204</v>
      </c>
      <c r="G125" s="34">
        <v>2</v>
      </c>
      <c r="H125" s="35">
        <v>0</v>
      </c>
      <c r="I125" s="35">
        <f>ROUND(G125*H125,P4)</f>
        <v>0</v>
      </c>
      <c r="J125" s="33" t="s">
        <v>41</v>
      </c>
      <c r="O125" s="36">
        <f>I125*0.21</f>
        <v>0</v>
      </c>
      <c r="P125">
        <v>3</v>
      </c>
    </row>
    <row r="126" spans="1:16" x14ac:dyDescent="0.25">
      <c r="A126" s="30" t="s">
        <v>42</v>
      </c>
      <c r="B126" s="37"/>
      <c r="E126" s="43"/>
      <c r="J126" s="38"/>
    </row>
    <row r="127" spans="1:16" x14ac:dyDescent="0.25">
      <c r="A127" s="30" t="s">
        <v>44</v>
      </c>
      <c r="B127" s="37"/>
      <c r="E127" s="39" t="s">
        <v>205</v>
      </c>
      <c r="J127" s="38"/>
    </row>
    <row r="128" spans="1:16" ht="45" x14ac:dyDescent="0.25">
      <c r="A128" s="30" t="s">
        <v>46</v>
      </c>
      <c r="B128" s="37"/>
      <c r="E128" s="32" t="s">
        <v>206</v>
      </c>
      <c r="J128" s="38"/>
    </row>
    <row r="129" spans="1:16" x14ac:dyDescent="0.25">
      <c r="A129" s="30" t="s">
        <v>36</v>
      </c>
      <c r="B129" s="30">
        <v>30</v>
      </c>
      <c r="C129" s="31" t="s">
        <v>207</v>
      </c>
      <c r="D129" s="30" t="s">
        <v>38</v>
      </c>
      <c r="E129" s="32" t="s">
        <v>208</v>
      </c>
      <c r="F129" s="33" t="s">
        <v>204</v>
      </c>
      <c r="G129" s="34">
        <v>8</v>
      </c>
      <c r="H129" s="35">
        <v>0</v>
      </c>
      <c r="I129" s="35">
        <f>ROUND(G129*H129,P4)</f>
        <v>0</v>
      </c>
      <c r="J129" s="33" t="s">
        <v>41</v>
      </c>
      <c r="O129" s="36">
        <f>I129*0.21</f>
        <v>0</v>
      </c>
      <c r="P129">
        <v>3</v>
      </c>
    </row>
    <row r="130" spans="1:16" x14ac:dyDescent="0.25">
      <c r="A130" s="30" t="s">
        <v>42</v>
      </c>
      <c r="B130" s="37"/>
      <c r="E130" s="43" t="s">
        <v>38</v>
      </c>
      <c r="J130" s="38"/>
    </row>
    <row r="131" spans="1:16" ht="45" x14ac:dyDescent="0.25">
      <c r="A131" s="30" t="s">
        <v>44</v>
      </c>
      <c r="B131" s="37"/>
      <c r="E131" s="39" t="s">
        <v>209</v>
      </c>
      <c r="J131" s="38"/>
    </row>
    <row r="132" spans="1:16" ht="75" x14ac:dyDescent="0.25">
      <c r="A132" s="30" t="s">
        <v>46</v>
      </c>
      <c r="B132" s="37"/>
      <c r="E132" s="32" t="s">
        <v>210</v>
      </c>
      <c r="J132" s="38"/>
    </row>
    <row r="133" spans="1:16" x14ac:dyDescent="0.25">
      <c r="A133" s="24" t="s">
        <v>33</v>
      </c>
      <c r="B133" s="25"/>
      <c r="C133" s="26" t="s">
        <v>211</v>
      </c>
      <c r="D133" s="27"/>
      <c r="E133" s="24" t="s">
        <v>212</v>
      </c>
      <c r="F133" s="27"/>
      <c r="G133" s="27"/>
      <c r="H133" s="27"/>
      <c r="I133" s="28">
        <f>SUMIFS(I134:I173,A134:A173,"P")</f>
        <v>0</v>
      </c>
      <c r="J133" s="29"/>
    </row>
    <row r="134" spans="1:16" ht="30" x14ac:dyDescent="0.25">
      <c r="A134" s="30" t="s">
        <v>36</v>
      </c>
      <c r="B134" s="30">
        <v>31</v>
      </c>
      <c r="C134" s="31" t="s">
        <v>213</v>
      </c>
      <c r="D134" s="30" t="s">
        <v>38</v>
      </c>
      <c r="E134" s="32" t="s">
        <v>214</v>
      </c>
      <c r="F134" s="33" t="s">
        <v>204</v>
      </c>
      <c r="G134" s="34">
        <v>4</v>
      </c>
      <c r="H134" s="35">
        <v>0</v>
      </c>
      <c r="I134" s="35">
        <f>ROUND(G134*H134,P4)</f>
        <v>0</v>
      </c>
      <c r="J134" s="33" t="s">
        <v>41</v>
      </c>
      <c r="O134" s="36">
        <f>I134*0.21</f>
        <v>0</v>
      </c>
      <c r="P134">
        <v>3</v>
      </c>
    </row>
    <row r="135" spans="1:16" x14ac:dyDescent="0.25">
      <c r="A135" s="30" t="s">
        <v>42</v>
      </c>
      <c r="B135" s="37"/>
      <c r="E135" s="32" t="s">
        <v>215</v>
      </c>
      <c r="J135" s="38"/>
    </row>
    <row r="136" spans="1:16" x14ac:dyDescent="0.25">
      <c r="A136" s="30" t="s">
        <v>44</v>
      </c>
      <c r="B136" s="37"/>
      <c r="E136" s="39" t="s">
        <v>216</v>
      </c>
      <c r="J136" s="38"/>
    </row>
    <row r="137" spans="1:16" ht="75" x14ac:dyDescent="0.25">
      <c r="A137" s="30" t="s">
        <v>46</v>
      </c>
      <c r="B137" s="37"/>
      <c r="E137" s="32" t="s">
        <v>217</v>
      </c>
      <c r="J137" s="38"/>
    </row>
    <row r="138" spans="1:16" ht="30" x14ac:dyDescent="0.25">
      <c r="A138" s="30" t="s">
        <v>36</v>
      </c>
      <c r="B138" s="30">
        <v>32</v>
      </c>
      <c r="C138" s="31" t="s">
        <v>218</v>
      </c>
      <c r="D138" s="30"/>
      <c r="E138" s="32" t="s">
        <v>219</v>
      </c>
      <c r="F138" s="33" t="s">
        <v>204</v>
      </c>
      <c r="G138" s="34">
        <v>4</v>
      </c>
      <c r="H138" s="35">
        <v>0</v>
      </c>
      <c r="I138" s="35">
        <f>ROUND(G138*H138,P4)</f>
        <v>0</v>
      </c>
      <c r="J138" s="33" t="s">
        <v>41</v>
      </c>
      <c r="O138" s="36">
        <f>I138*0.21</f>
        <v>0</v>
      </c>
      <c r="P138">
        <v>3</v>
      </c>
    </row>
    <row r="139" spans="1:16" x14ac:dyDescent="0.25">
      <c r="A139" s="30" t="s">
        <v>42</v>
      </c>
      <c r="B139" s="37"/>
      <c r="E139" s="32" t="s">
        <v>220</v>
      </c>
      <c r="J139" s="38"/>
    </row>
    <row r="140" spans="1:16" x14ac:dyDescent="0.25">
      <c r="A140" s="30" t="s">
        <v>44</v>
      </c>
      <c r="B140" s="37"/>
      <c r="E140" s="39" t="s">
        <v>216</v>
      </c>
      <c r="J140" s="38"/>
    </row>
    <row r="141" spans="1:16" ht="30" x14ac:dyDescent="0.25">
      <c r="A141" s="30" t="s">
        <v>46</v>
      </c>
      <c r="B141" s="37"/>
      <c r="E141" s="32" t="s">
        <v>221</v>
      </c>
      <c r="J141" s="38"/>
    </row>
    <row r="142" spans="1:16" x14ac:dyDescent="0.25">
      <c r="A142" s="30" t="s">
        <v>36</v>
      </c>
      <c r="B142" s="30">
        <v>33</v>
      </c>
      <c r="C142" s="31" t="s">
        <v>222</v>
      </c>
      <c r="D142" s="30" t="s">
        <v>38</v>
      </c>
      <c r="E142" s="32" t="s">
        <v>223</v>
      </c>
      <c r="F142" s="33" t="s">
        <v>204</v>
      </c>
      <c r="G142" s="34">
        <v>3</v>
      </c>
      <c r="H142" s="35">
        <v>0</v>
      </c>
      <c r="I142" s="35">
        <f>ROUND(G142*H142,P4)</f>
        <v>0</v>
      </c>
      <c r="J142" s="33" t="s">
        <v>41</v>
      </c>
      <c r="O142" s="36">
        <f>I142*0.21</f>
        <v>0</v>
      </c>
      <c r="P142">
        <v>3</v>
      </c>
    </row>
    <row r="143" spans="1:16" x14ac:dyDescent="0.25">
      <c r="A143" s="30" t="s">
        <v>42</v>
      </c>
      <c r="B143" s="37"/>
      <c r="E143" s="32" t="s">
        <v>215</v>
      </c>
      <c r="J143" s="38"/>
    </row>
    <row r="144" spans="1:16" x14ac:dyDescent="0.25">
      <c r="A144" s="30" t="s">
        <v>44</v>
      </c>
      <c r="B144" s="37"/>
      <c r="E144" s="39" t="s">
        <v>224</v>
      </c>
      <c r="J144" s="38"/>
    </row>
    <row r="145" spans="1:16" ht="90" x14ac:dyDescent="0.25">
      <c r="A145" s="30" t="s">
        <v>46</v>
      </c>
      <c r="B145" s="37"/>
      <c r="E145" s="32" t="s">
        <v>225</v>
      </c>
      <c r="J145" s="38"/>
    </row>
    <row r="146" spans="1:16" x14ac:dyDescent="0.25">
      <c r="A146" s="30" t="s">
        <v>36</v>
      </c>
      <c r="B146" s="30">
        <v>34</v>
      </c>
      <c r="C146" s="31" t="s">
        <v>226</v>
      </c>
      <c r="D146" s="30"/>
      <c r="E146" s="32" t="s">
        <v>227</v>
      </c>
      <c r="F146" s="33" t="s">
        <v>204</v>
      </c>
      <c r="G146" s="34">
        <v>3</v>
      </c>
      <c r="H146" s="35">
        <v>0</v>
      </c>
      <c r="I146" s="35">
        <f>ROUND(G146*H146,P4)</f>
        <v>0</v>
      </c>
      <c r="J146" s="33" t="s">
        <v>41</v>
      </c>
      <c r="O146" s="36">
        <f>I146*0.21</f>
        <v>0</v>
      </c>
      <c r="P146">
        <v>3</v>
      </c>
    </row>
    <row r="147" spans="1:16" x14ac:dyDescent="0.25">
      <c r="A147" s="30" t="s">
        <v>42</v>
      </c>
      <c r="B147" s="37"/>
      <c r="E147" s="32" t="s">
        <v>220</v>
      </c>
      <c r="J147" s="38"/>
    </row>
    <row r="148" spans="1:16" x14ac:dyDescent="0.25">
      <c r="A148" s="30" t="s">
        <v>44</v>
      </c>
      <c r="B148" s="37"/>
      <c r="E148" s="39" t="s">
        <v>224</v>
      </c>
      <c r="J148" s="38"/>
    </row>
    <row r="149" spans="1:16" ht="75" x14ac:dyDescent="0.25">
      <c r="A149" s="30" t="s">
        <v>46</v>
      </c>
      <c r="B149" s="37"/>
      <c r="E149" s="32" t="s">
        <v>228</v>
      </c>
      <c r="J149" s="38"/>
    </row>
    <row r="150" spans="1:16" ht="30" x14ac:dyDescent="0.25">
      <c r="A150" s="30" t="s">
        <v>36</v>
      </c>
      <c r="B150" s="30">
        <v>35</v>
      </c>
      <c r="C150" s="31" t="s">
        <v>229</v>
      </c>
      <c r="D150" s="30" t="s">
        <v>38</v>
      </c>
      <c r="E150" s="32" t="s">
        <v>230</v>
      </c>
      <c r="F150" s="33" t="s">
        <v>87</v>
      </c>
      <c r="G150" s="34">
        <v>5</v>
      </c>
      <c r="H150" s="35">
        <v>0</v>
      </c>
      <c r="I150" s="35">
        <f>ROUND(G150*H150,P4)</f>
        <v>0</v>
      </c>
      <c r="J150" s="33" t="s">
        <v>41</v>
      </c>
      <c r="O150" s="36">
        <f>I150*0.21</f>
        <v>0</v>
      </c>
      <c r="P150">
        <v>3</v>
      </c>
    </row>
    <row r="151" spans="1:16" ht="30" x14ac:dyDescent="0.25">
      <c r="A151" s="30" t="s">
        <v>42</v>
      </c>
      <c r="B151" s="37"/>
      <c r="E151" s="32" t="s">
        <v>231</v>
      </c>
      <c r="J151" s="38"/>
    </row>
    <row r="152" spans="1:16" x14ac:dyDescent="0.25">
      <c r="A152" s="30" t="s">
        <v>44</v>
      </c>
      <c r="B152" s="37"/>
      <c r="E152" s="39" t="s">
        <v>232</v>
      </c>
      <c r="J152" s="38"/>
    </row>
    <row r="153" spans="1:16" ht="75" x14ac:dyDescent="0.25">
      <c r="A153" s="30" t="s">
        <v>46</v>
      </c>
      <c r="B153" s="37"/>
      <c r="E153" s="32" t="s">
        <v>233</v>
      </c>
      <c r="J153" s="38"/>
    </row>
    <row r="154" spans="1:16" x14ac:dyDescent="0.25">
      <c r="A154" s="30" t="s">
        <v>36</v>
      </c>
      <c r="B154" s="30">
        <v>36</v>
      </c>
      <c r="C154" s="31" t="s">
        <v>234</v>
      </c>
      <c r="D154" s="30" t="s">
        <v>38</v>
      </c>
      <c r="E154" s="32" t="s">
        <v>235</v>
      </c>
      <c r="F154" s="33" t="s">
        <v>87</v>
      </c>
      <c r="G154" s="34">
        <v>5</v>
      </c>
      <c r="H154" s="35">
        <v>0</v>
      </c>
      <c r="I154" s="35">
        <f>ROUND(G154*H154,P4)</f>
        <v>0</v>
      </c>
      <c r="J154" s="33" t="s">
        <v>41</v>
      </c>
      <c r="O154" s="36">
        <f>I154*0.21</f>
        <v>0</v>
      </c>
      <c r="P154">
        <v>3</v>
      </c>
    </row>
    <row r="155" spans="1:16" ht="45" x14ac:dyDescent="0.25">
      <c r="A155" s="30" t="s">
        <v>42</v>
      </c>
      <c r="B155" s="37"/>
      <c r="E155" s="32" t="s">
        <v>111</v>
      </c>
      <c r="J155" s="38"/>
    </row>
    <row r="156" spans="1:16" x14ac:dyDescent="0.25">
      <c r="A156" s="30" t="s">
        <v>44</v>
      </c>
      <c r="B156" s="37"/>
      <c r="E156" s="39" t="s">
        <v>236</v>
      </c>
      <c r="J156" s="38"/>
    </row>
    <row r="157" spans="1:16" ht="30" x14ac:dyDescent="0.25">
      <c r="A157" s="30" t="s">
        <v>46</v>
      </c>
      <c r="B157" s="37"/>
      <c r="E157" s="32" t="s">
        <v>237</v>
      </c>
      <c r="J157" s="38"/>
    </row>
    <row r="158" spans="1:16" x14ac:dyDescent="0.25">
      <c r="A158" s="30" t="s">
        <v>36</v>
      </c>
      <c r="B158" s="30">
        <v>37</v>
      </c>
      <c r="C158" s="31" t="s">
        <v>238</v>
      </c>
      <c r="D158" s="30" t="s">
        <v>38</v>
      </c>
      <c r="E158" s="32" t="s">
        <v>239</v>
      </c>
      <c r="F158" s="33" t="s">
        <v>110</v>
      </c>
      <c r="G158" s="34">
        <v>77</v>
      </c>
      <c r="H158" s="35">
        <v>0</v>
      </c>
      <c r="I158" s="35">
        <f>ROUND(G158*H158,P4)</f>
        <v>0</v>
      </c>
      <c r="J158" s="33" t="s">
        <v>41</v>
      </c>
      <c r="O158" s="36">
        <f>I158*0.21</f>
        <v>0</v>
      </c>
      <c r="P158">
        <v>3</v>
      </c>
    </row>
    <row r="159" spans="1:16" x14ac:dyDescent="0.25">
      <c r="A159" s="30" t="s">
        <v>42</v>
      </c>
      <c r="B159" s="37"/>
      <c r="E159" s="32" t="s">
        <v>240</v>
      </c>
      <c r="J159" s="38"/>
    </row>
    <row r="160" spans="1:16" x14ac:dyDescent="0.25">
      <c r="A160" s="30" t="s">
        <v>44</v>
      </c>
      <c r="B160" s="37"/>
      <c r="E160" s="39" t="s">
        <v>241</v>
      </c>
      <c r="J160" s="38"/>
    </row>
    <row r="161" spans="1:16" ht="60" x14ac:dyDescent="0.25">
      <c r="A161" s="30" t="s">
        <v>46</v>
      </c>
      <c r="B161" s="37"/>
      <c r="E161" s="32" t="s">
        <v>242</v>
      </c>
      <c r="J161" s="38"/>
    </row>
    <row r="162" spans="1:16" x14ac:dyDescent="0.25">
      <c r="A162" s="30" t="s">
        <v>36</v>
      </c>
      <c r="B162" s="30">
        <v>38</v>
      </c>
      <c r="C162" s="31" t="s">
        <v>243</v>
      </c>
      <c r="D162" s="30" t="s">
        <v>38</v>
      </c>
      <c r="E162" s="32" t="s">
        <v>244</v>
      </c>
      <c r="F162" s="33" t="s">
        <v>110</v>
      </c>
      <c r="G162" s="34">
        <v>50.76</v>
      </c>
      <c r="H162" s="35">
        <v>0</v>
      </c>
      <c r="I162" s="35">
        <f>ROUND(G162*H162,P4)</f>
        <v>0</v>
      </c>
      <c r="J162" s="33" t="s">
        <v>41</v>
      </c>
      <c r="O162" s="36">
        <f>I162*0.21</f>
        <v>0</v>
      </c>
      <c r="P162">
        <v>3</v>
      </c>
    </row>
    <row r="163" spans="1:16" ht="105" x14ac:dyDescent="0.25">
      <c r="A163" s="30" t="s">
        <v>42</v>
      </c>
      <c r="B163" s="37"/>
      <c r="E163" s="32" t="s">
        <v>245</v>
      </c>
      <c r="J163" s="38"/>
    </row>
    <row r="164" spans="1:16" ht="60" x14ac:dyDescent="0.25">
      <c r="A164" s="30" t="s">
        <v>44</v>
      </c>
      <c r="B164" s="37"/>
      <c r="E164" s="39" t="s">
        <v>246</v>
      </c>
      <c r="J164" s="38"/>
    </row>
    <row r="165" spans="1:16" ht="75" x14ac:dyDescent="0.25">
      <c r="A165" s="30" t="s">
        <v>46</v>
      </c>
      <c r="B165" s="37"/>
      <c r="E165" s="32" t="s">
        <v>247</v>
      </c>
      <c r="J165" s="38"/>
    </row>
    <row r="166" spans="1:16" x14ac:dyDescent="0.25">
      <c r="A166" s="30" t="s">
        <v>36</v>
      </c>
      <c r="B166" s="30">
        <v>39</v>
      </c>
      <c r="C166" s="31" t="s">
        <v>248</v>
      </c>
      <c r="D166" s="30" t="s">
        <v>38</v>
      </c>
      <c r="E166" s="32" t="s">
        <v>249</v>
      </c>
      <c r="F166" s="33" t="s">
        <v>110</v>
      </c>
      <c r="G166" s="34">
        <v>5.5</v>
      </c>
      <c r="H166" s="35">
        <v>0</v>
      </c>
      <c r="I166" s="35">
        <f>ROUND(G166*H166,P4)</f>
        <v>0</v>
      </c>
      <c r="J166" s="33" t="s">
        <v>41</v>
      </c>
      <c r="O166" s="36">
        <f>I166*0.21</f>
        <v>0</v>
      </c>
      <c r="P166">
        <v>3</v>
      </c>
    </row>
    <row r="167" spans="1:16" x14ac:dyDescent="0.25">
      <c r="A167" s="30" t="s">
        <v>42</v>
      </c>
      <c r="B167" s="37"/>
      <c r="E167" s="43" t="s">
        <v>38</v>
      </c>
      <c r="J167" s="38"/>
    </row>
    <row r="168" spans="1:16" x14ac:dyDescent="0.25">
      <c r="A168" s="30" t="s">
        <v>44</v>
      </c>
      <c r="B168" s="37"/>
      <c r="E168" s="39" t="s">
        <v>250</v>
      </c>
      <c r="J168" s="38"/>
    </row>
    <row r="169" spans="1:16" ht="75" x14ac:dyDescent="0.25">
      <c r="A169" s="30" t="s">
        <v>46</v>
      </c>
      <c r="B169" s="37"/>
      <c r="E169" s="32" t="s">
        <v>251</v>
      </c>
      <c r="J169" s="38"/>
    </row>
    <row r="170" spans="1:16" x14ac:dyDescent="0.25">
      <c r="A170" s="30" t="s">
        <v>36</v>
      </c>
      <c r="B170" s="30">
        <v>40</v>
      </c>
      <c r="C170" s="31" t="s">
        <v>252</v>
      </c>
      <c r="D170" s="30" t="s">
        <v>38</v>
      </c>
      <c r="E170" s="32" t="s">
        <v>253</v>
      </c>
      <c r="F170" s="33" t="s">
        <v>204</v>
      </c>
      <c r="G170" s="34">
        <v>1</v>
      </c>
      <c r="H170" s="35">
        <v>0</v>
      </c>
      <c r="I170" s="35">
        <f>ROUND(G170*H170,P4)</f>
        <v>0</v>
      </c>
      <c r="J170" s="33" t="s">
        <v>41</v>
      </c>
      <c r="O170" s="36">
        <f>I170*0.21</f>
        <v>0</v>
      </c>
      <c r="P170">
        <v>3</v>
      </c>
    </row>
    <row r="171" spans="1:16" x14ac:dyDescent="0.25">
      <c r="A171" s="30" t="s">
        <v>42</v>
      </c>
      <c r="B171" s="37"/>
      <c r="E171" s="32" t="s">
        <v>254</v>
      </c>
      <c r="J171" s="38"/>
    </row>
    <row r="172" spans="1:16" x14ac:dyDescent="0.25">
      <c r="A172" s="30" t="s">
        <v>44</v>
      </c>
      <c r="B172" s="37"/>
      <c r="E172" s="39" t="s">
        <v>255</v>
      </c>
      <c r="J172" s="38"/>
    </row>
    <row r="173" spans="1:16" ht="150" x14ac:dyDescent="0.25">
      <c r="A173" s="30" t="s">
        <v>46</v>
      </c>
      <c r="B173" s="40"/>
      <c r="C173" s="41"/>
      <c r="D173" s="41"/>
      <c r="E173" s="32" t="s">
        <v>256</v>
      </c>
      <c r="F173" s="41"/>
      <c r="G173" s="41"/>
      <c r="H173" s="41"/>
      <c r="I173" s="41"/>
      <c r="J173" s="42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010</vt:lpstr>
      <vt:lpstr>SO101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Kysilko</dc:creator>
  <cp:lastModifiedBy>Zdeněk Kysilko</cp:lastModifiedBy>
  <cp:lastPrinted>2025-11-14T12:13:39Z</cp:lastPrinted>
  <dcterms:created xsi:type="dcterms:W3CDTF">2025-11-14T12:11:28Z</dcterms:created>
  <dcterms:modified xsi:type="dcterms:W3CDTF">2025-11-14T13:24:36Z</dcterms:modified>
</cp:coreProperties>
</file>